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comments1.xml" ContentType="application/vnd.openxmlformats-officedocument.spreadsheetml.comments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IPC\Desktop\Sustentabilidade\PC2024\"/>
    </mc:Choice>
  </mc:AlternateContent>
  <bookViews>
    <workbookView xWindow="0" yWindow="0" windowWidth="11310" windowHeight="7155" activeTab="1"/>
  </bookViews>
  <sheets>
    <sheet name="Empresas 2024" sheetId="3" r:id="rId1"/>
    <sheet name="dados 2024" sheetId="4" r:id="rId2"/>
    <sheet name="Empresas 2023" sheetId="2" r:id="rId3"/>
  </sheets>
  <definedNames>
    <definedName name="_xlnm._FilterDatabase" localSheetId="2" hidden="1">'Empresas 2023'!$B$4:$J$79</definedName>
    <definedName name="_xlnm._FilterDatabase" localSheetId="0" hidden="1">'Empresas 2024'!$B$4:$L$83</definedName>
  </definedNames>
  <calcPr calcId="162913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" i="3" l="1" a="1"/>
  <c r="O9" i="3"/>
  <c r="O7" i="3" l="1"/>
  <c r="O6" i="3"/>
  <c r="O5" i="3"/>
  <c r="O8" i="3" l="1"/>
  <c r="B81" i="3"/>
  <c r="B80" i="3"/>
  <c r="B79" i="3"/>
  <c r="B78" i="3"/>
  <c r="B77" i="3"/>
  <c r="B76" i="3"/>
  <c r="B75" i="3"/>
  <c r="B74" i="3"/>
  <c r="B73" i="3"/>
  <c r="B72" i="3"/>
  <c r="B71" i="3"/>
  <c r="B70" i="3"/>
  <c r="B69" i="3"/>
  <c r="B68" i="3"/>
  <c r="B67" i="3"/>
  <c r="B66" i="3"/>
  <c r="B65" i="3"/>
  <c r="B64" i="3"/>
  <c r="B63" i="3"/>
  <c r="B62" i="3"/>
  <c r="B61" i="3"/>
  <c r="B59" i="3"/>
  <c r="B58" i="3"/>
  <c r="B57" i="3"/>
  <c r="B56" i="3"/>
  <c r="B55" i="3"/>
  <c r="B54" i="3"/>
  <c r="B53" i="3"/>
  <c r="B52" i="3"/>
  <c r="B51" i="3"/>
  <c r="B50" i="3"/>
  <c r="B49" i="3"/>
  <c r="B48" i="3"/>
  <c r="B47" i="3"/>
  <c r="B46" i="3"/>
  <c r="B45" i="3"/>
  <c r="B44" i="3"/>
  <c r="B43" i="3"/>
  <c r="B42" i="3"/>
  <c r="B41" i="3"/>
  <c r="B40" i="3"/>
  <c r="B39" i="3"/>
  <c r="B38" i="3"/>
  <c r="B37" i="3"/>
  <c r="B36" i="3"/>
  <c r="B35" i="3"/>
  <c r="B34" i="3"/>
  <c r="B33" i="3"/>
  <c r="B32" i="3"/>
  <c r="B31" i="3"/>
  <c r="B30" i="3"/>
  <c r="B29" i="3"/>
  <c r="B28" i="3"/>
  <c r="B27" i="3"/>
  <c r="B26" i="3"/>
  <c r="B24" i="3"/>
  <c r="B23" i="3"/>
  <c r="B22" i="3"/>
  <c r="B21" i="3"/>
  <c r="B20" i="3"/>
  <c r="B19" i="3"/>
  <c r="B18" i="3"/>
  <c r="B17" i="3"/>
  <c r="B16" i="3"/>
  <c r="B15" i="3"/>
  <c r="B14" i="3"/>
  <c r="B11" i="3"/>
  <c r="B10" i="3"/>
  <c r="B9" i="3"/>
  <c r="B8" i="3"/>
  <c r="B7" i="3"/>
  <c r="B6" i="3"/>
  <c r="B5" i="3"/>
  <c r="M5" i="2"/>
  <c r="M7" i="2"/>
  <c r="M6" i="2"/>
  <c r="B79" i="2"/>
  <c r="B78" i="2"/>
  <c r="B77" i="2"/>
  <c r="B76" i="2"/>
  <c r="B75" i="2"/>
  <c r="B74" i="2"/>
  <c r="B73" i="2"/>
  <c r="B72" i="2"/>
  <c r="B71" i="2"/>
  <c r="B70" i="2"/>
  <c r="B69" i="2"/>
  <c r="B68" i="2"/>
  <c r="B67" i="2"/>
  <c r="B66" i="2"/>
  <c r="B65" i="2"/>
  <c r="B64" i="2"/>
  <c r="B63" i="2"/>
  <c r="B62" i="2"/>
  <c r="B61" i="2"/>
  <c r="B60" i="2"/>
  <c r="B59" i="2"/>
  <c r="B57" i="2"/>
  <c r="B56" i="2"/>
  <c r="B55" i="2"/>
  <c r="B54" i="2"/>
  <c r="B53" i="2"/>
  <c r="B52" i="2"/>
  <c r="B51" i="2"/>
  <c r="B50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3" i="2"/>
  <c r="B22" i="2"/>
  <c r="B21" i="2"/>
  <c r="B20" i="2"/>
  <c r="B19" i="2"/>
  <c r="B18" i="2"/>
  <c r="B17" i="2"/>
  <c r="B16" i="2"/>
  <c r="B15" i="2"/>
  <c r="B14" i="2"/>
  <c r="B13" i="2"/>
  <c r="B10" i="2"/>
  <c r="B9" i="2"/>
  <c r="B8" i="2"/>
  <c r="B7" i="2"/>
  <c r="B6" i="2"/>
  <c r="B5" i="2"/>
  <c r="M8" i="2" l="1"/>
</calcChain>
</file>

<file path=xl/comments1.xml><?xml version="1.0" encoding="utf-8"?>
<comments xmlns="http://schemas.openxmlformats.org/spreadsheetml/2006/main">
  <authors>
    <author>tc={2260040C-A139-4F3B-A470-3644092E93BE}</author>
    <author>tc={D0F5470F-1ADB-4353-B033-3E0FD2052A03}</author>
  </authors>
  <commentList>
    <comment ref="E11" authorId="0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Em alternativa pode-se pedir ao Nuno do Carmo</t>
        </r>
      </text>
    </comment>
    <comment ref="E23" authorId="1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Pode fazer sentido alterar para o Hélder ou a Mara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<sst xmlns="http://schemas.openxmlformats.org/spreadsheetml/2006/main" count="2124" uniqueCount="470">
  <si>
    <t>Responsável do Projeto - Pegada 2024</t>
  </si>
  <si>
    <t>Data Pedido: 29/01/2026</t>
  </si>
  <si>
    <t>Data de Entrega: 26/02/2026</t>
  </si>
  <si>
    <t>Empresa</t>
  </si>
  <si>
    <t>Soc. Parceira</t>
  </si>
  <si>
    <t>Descrição</t>
  </si>
  <si>
    <t>Contacto</t>
  </si>
  <si>
    <t>E-mail</t>
  </si>
  <si>
    <t>Resp Projecto</t>
  </si>
  <si>
    <t>PDS</t>
  </si>
  <si>
    <t>Notas 2024</t>
  </si>
  <si>
    <t>Notas 2023</t>
  </si>
  <si>
    <t>Consolidado? (A preencher JR)</t>
  </si>
  <si>
    <t>Resumo PDS</t>
  </si>
  <si>
    <t>FI1460</t>
  </si>
  <si>
    <t>Maia Transportes - ASC, Lda</t>
  </si>
  <si>
    <t>Hugo Martins</t>
  </si>
  <si>
    <t>hfm@maiatransportes.pt</t>
  </si>
  <si>
    <t>André Rodrigues</t>
  </si>
  <si>
    <t>andre.rodrigues@barraqueiro.com</t>
  </si>
  <si>
    <t>Recebido</t>
  </si>
  <si>
    <t>Dúvidas 08/04/2026 | FWP a 24/04</t>
  </si>
  <si>
    <t>SIM</t>
  </si>
  <si>
    <t>FI6010</t>
  </si>
  <si>
    <t>Viaporto, Unip. Lda</t>
  </si>
  <si>
    <t>Marco Alves</t>
  </si>
  <si>
    <t>marco.alves@viaporto.eu</t>
  </si>
  <si>
    <t>Validar notas One Note (PC 2024)</t>
  </si>
  <si>
    <t>N/A</t>
  </si>
  <si>
    <t>FI1410</t>
  </si>
  <si>
    <t>Transviagens, Lda</t>
  </si>
  <si>
    <t>Dúvidas 08/04/2026</t>
  </si>
  <si>
    <t>Prazo Alargado</t>
  </si>
  <si>
    <t>FI1420</t>
  </si>
  <si>
    <t>Roller Town, SA</t>
  </si>
  <si>
    <t>Maria Becken</t>
  </si>
  <si>
    <t>maria.becken@cityrama.pt</t>
  </si>
  <si>
    <t>Empresas em falta (empresas)</t>
  </si>
  <si>
    <t>FI1430</t>
  </si>
  <si>
    <t>Viamove, Lda</t>
  </si>
  <si>
    <t>Sem atividade 2024/2025</t>
  </si>
  <si>
    <t>Responsáveis de Projeto em falta</t>
  </si>
  <si>
    <t>FI1960</t>
  </si>
  <si>
    <t>Vianorbus, Lda</t>
  </si>
  <si>
    <t>Rui Brochado</t>
  </si>
  <si>
    <t>rui.brochado@barraqueiro.com</t>
  </si>
  <si>
    <t>Atenção: reporte de viaturas no A1.1 mas não tem viaturas na sua posse</t>
  </si>
  <si>
    <t>FI1830</t>
  </si>
  <si>
    <t>Moreira, Gomes &amp; Costas</t>
  </si>
  <si>
    <t>FWP 08/04 | Previsão de envio até 17/04</t>
  </si>
  <si>
    <t>FI1670</t>
  </si>
  <si>
    <t>Azores on Route</t>
  </si>
  <si>
    <t>Felipe Martins</t>
  </si>
  <si>
    <t>filipe.martins@azoresonroute.pt</t>
  </si>
  <si>
    <t>Andreia Sousa</t>
  </si>
  <si>
    <t>andreia.sousa@mobiazores.pt</t>
  </si>
  <si>
    <t>FWP 08/04 | FWP 24/04</t>
  </si>
  <si>
    <t>FI1820</t>
  </si>
  <si>
    <t>Mobi Azores</t>
  </si>
  <si>
    <t>FWP 08/04 |Previsão de envio 17/04/02026 | FWP 24/04</t>
  </si>
  <si>
    <t>FI1160</t>
  </si>
  <si>
    <t>Rodóviaria Lisboa, SA</t>
  </si>
  <si>
    <t>António Almeida</t>
  </si>
  <si>
    <t>aalmeida@rodoviariadelisboa.pt</t>
  </si>
  <si>
    <t>Pedio de esclarecimento 02/04</t>
  </si>
  <si>
    <t>FI1200</t>
  </si>
  <si>
    <t>JJ Santo António, Unip. Lda</t>
  </si>
  <si>
    <t>Incluído na RL</t>
  </si>
  <si>
    <t>FI1570</t>
  </si>
  <si>
    <t>Henrique Leonardo Mota, Lda</t>
  </si>
  <si>
    <t>Empresa está morta</t>
  </si>
  <si>
    <t>FI1800</t>
  </si>
  <si>
    <t>RNE, Lda</t>
  </si>
  <si>
    <t>Beatriz Ferreira</t>
  </si>
  <si>
    <t>beatriz.ferreira@rne.pt</t>
  </si>
  <si>
    <t>FWP 08/04 | FWP 24/04 | Previsão para 01/05/2026</t>
  </si>
  <si>
    <t>FI1400</t>
  </si>
  <si>
    <t>Marques, Lda</t>
  </si>
  <si>
    <t>Carla Batista</t>
  </si>
  <si>
    <t>contabilidade@marques.pt</t>
  </si>
  <si>
    <t>Agostinho Ferreira</t>
  </si>
  <si>
    <t>agostinho.ferreira@marques.pt</t>
  </si>
  <si>
    <t>FI1100</t>
  </si>
  <si>
    <t>Barraqueiro Transportes, SA</t>
  </si>
  <si>
    <t>Cristina Gervásio</t>
  </si>
  <si>
    <t>cristina.gervasio@rodest.pt</t>
  </si>
  <si>
    <t>Em falta indicadores(24/04)</t>
  </si>
  <si>
    <t>FI1210</t>
  </si>
  <si>
    <t>Ribatejana Verde, Unip. Lda</t>
  </si>
  <si>
    <t>FI6400</t>
  </si>
  <si>
    <t>Fertagus, SA</t>
  </si>
  <si>
    <t xml:space="preserve">Elisabete Leonardo </t>
  </si>
  <si>
    <t>eleonardo@fertagus.pt</t>
  </si>
  <si>
    <t>Cristina Vasconcelos</t>
  </si>
  <si>
    <t>cvasconcelos@fertagus.pt</t>
  </si>
  <si>
    <t>Em falta indicadores (14/04)</t>
  </si>
  <si>
    <t>FI6770</t>
  </si>
  <si>
    <t>MTS, SA</t>
  </si>
  <si>
    <t>Elisabete Leonardo</t>
  </si>
  <si>
    <t>FI5740</t>
  </si>
  <si>
    <t>Rodo Cargo, SA</t>
  </si>
  <si>
    <t>Mara Moreira</t>
  </si>
  <si>
    <t>diogo.sousa@rodocargo.pt</t>
  </si>
  <si>
    <t>Adelino Almendra</t>
  </si>
  <si>
    <t>adelino.almendra@rodocargo.pt</t>
  </si>
  <si>
    <t>Dúvidas 08/04/2026 | Envio previsto até 17/04</t>
  </si>
  <si>
    <t>FI5010</t>
  </si>
  <si>
    <t>Tradicargo Autologistics, LDA</t>
  </si>
  <si>
    <t>FWP 08/04 | Envio previsto até 24/04</t>
  </si>
  <si>
    <t>CS8630</t>
  </si>
  <si>
    <t>TLA - Terminal Log. Autom., SA</t>
  </si>
  <si>
    <t>FI1010</t>
  </si>
  <si>
    <t>Averomar, SA</t>
  </si>
  <si>
    <t>Henrique Tomatas</t>
  </si>
  <si>
    <t>henrique.tomatas@rodalentejo.pt</t>
  </si>
  <si>
    <t>Dúvidas 07/04/2026</t>
  </si>
  <si>
    <t>FI1080</t>
  </si>
  <si>
    <t>Rodoviaria Alentejo, SA</t>
  </si>
  <si>
    <t>FI1380</t>
  </si>
  <si>
    <t>ABA – Autoc. Bx. Alentejo, Lda</t>
  </si>
  <si>
    <t>FI1480</t>
  </si>
  <si>
    <t>TAA - Trans. Alto Alentejo, SA</t>
  </si>
  <si>
    <t>FI1680</t>
  </si>
  <si>
    <t>TAC - Trans. Alent. Centr., SA</t>
  </si>
  <si>
    <t>FI1780</t>
  </si>
  <si>
    <t>E-Bus, Sa</t>
  </si>
  <si>
    <t>FI1880</t>
  </si>
  <si>
    <t>TRE- Transp. Rod. Èvora, SA</t>
  </si>
  <si>
    <t>FI1810</t>
  </si>
  <si>
    <t>Ag. Viagens Sandinense, Lda</t>
  </si>
  <si>
    <t>Solicitado a 07/04 | FWP 24/04 | FWP a 06/05</t>
  </si>
  <si>
    <t>FI1090</t>
  </si>
  <si>
    <t>EVA Transportes, SA</t>
  </si>
  <si>
    <t>Hugo Felizardo</t>
  </si>
  <si>
    <t>hugo.felizardo@eva-bus.com</t>
  </si>
  <si>
    <t>FI1190</t>
  </si>
  <si>
    <t>Frota Azul Algarve, Lda</t>
  </si>
  <si>
    <t>FI1290</t>
  </si>
  <si>
    <t>Translagos, Lda</t>
  </si>
  <si>
    <t>FI1390</t>
  </si>
  <si>
    <t>Mundial Turismo, SA</t>
  </si>
  <si>
    <t>FI1490</t>
  </si>
  <si>
    <t>PXM - Transp Rod Urb Faro, SA</t>
  </si>
  <si>
    <t>FI1690</t>
  </si>
  <si>
    <t>Vizur Transportes, Unip. Lda</t>
  </si>
  <si>
    <t>FI1890</t>
  </si>
  <si>
    <t>Sandbus Transportes, Unip. Lda</t>
  </si>
  <si>
    <t>FI5710</t>
  </si>
  <si>
    <t>Atlantic Cargo, SA</t>
  </si>
  <si>
    <t>José Lopes</t>
  </si>
  <si>
    <t>jalopes@atlantic-cargo.pt</t>
  </si>
  <si>
    <t>FI5730</t>
  </si>
  <si>
    <t>Rodoatlantic Portugal, Lda</t>
  </si>
  <si>
    <t>FI1170</t>
  </si>
  <si>
    <t>Vimeca Transportes, Lda</t>
  </si>
  <si>
    <t>Apenas tem imóveis alugados à Viação Alvorada. VA vai reportar os consumos</t>
  </si>
  <si>
    <t>CS1000</t>
  </si>
  <si>
    <t>Viação Alvorada, Lda</t>
  </si>
  <si>
    <t>Maria Helena</t>
  </si>
  <si>
    <t>maria.helena@viacaoalvorada.pt</t>
  </si>
  <si>
    <t>Vão enviar os consumos de eletricidade ( incluindo da Vimeca) 24/04</t>
  </si>
  <si>
    <t>FI8650</t>
  </si>
  <si>
    <t>Outvalue, Lda</t>
  </si>
  <si>
    <t>Miguel Cerejeira</t>
  </si>
  <si>
    <t>miguel.cerejeira@barraqueiro.com</t>
  </si>
  <si>
    <t>FI1510</t>
  </si>
  <si>
    <t>Isidoro Duarte, SA</t>
  </si>
  <si>
    <t>Nuno Cardoso</t>
  </si>
  <si>
    <t>nuno.cardoso@isidoroduarte.pt</t>
  </si>
  <si>
    <t>Amândio Miguel</t>
  </si>
  <si>
    <t>amandio.miguel@isidoroduarte.pt</t>
  </si>
  <si>
    <t>Em falta info A1.1</t>
  </si>
  <si>
    <t>FI1300</t>
  </si>
  <si>
    <t>Cityrama, SA</t>
  </si>
  <si>
    <t>João Ascensão</t>
  </si>
  <si>
    <t>joaoascensao@cityrama.pt</t>
  </si>
  <si>
    <t>Pedro Neto</t>
  </si>
  <si>
    <t>pedroneto@cityrama.pt</t>
  </si>
  <si>
    <t>Dúvidas 08/04/2026 | Recebido, fica apenas em falta o Gás</t>
  </si>
  <si>
    <t>FI1500</t>
  </si>
  <si>
    <t>Diana Tours, Lda</t>
  </si>
  <si>
    <t>CS6000</t>
  </si>
  <si>
    <t>Lisboat</t>
  </si>
  <si>
    <t>Ricardo Moita</t>
  </si>
  <si>
    <t xml:space="preserve">ricardo.moita@miraclehorizon.pt </t>
  </si>
  <si>
    <t>FI1520</t>
  </si>
  <si>
    <t>Best Transfers 4U, SA</t>
  </si>
  <si>
    <t>José Santos</t>
  </si>
  <si>
    <t>jose.santos@best4u.com.pt</t>
  </si>
  <si>
    <t>Ricardo Marzagão</t>
  </si>
  <si>
    <t>ricardo.marzagao@transol.pt</t>
  </si>
  <si>
    <t>FI1790</t>
  </si>
  <si>
    <t>Transol, SA</t>
  </si>
  <si>
    <t>Rui Barata</t>
  </si>
  <si>
    <t>rui.barata@transol.pt</t>
  </si>
  <si>
    <t>FI1600</t>
  </si>
  <si>
    <t>Follow-me Tours, Lda</t>
  </si>
  <si>
    <t>Fernando Guerreiro</t>
  </si>
  <si>
    <t>financeiro@followmealgarve.pt</t>
  </si>
  <si>
    <t>FI1040</t>
  </si>
  <si>
    <t>Rodoviaria Tejo, SA</t>
  </si>
  <si>
    <t>Sónia Ferreira</t>
  </si>
  <si>
    <t>sonia.ferreira@rodotejo.pt</t>
  </si>
  <si>
    <t>Pedido de mais info 04/03</t>
  </si>
  <si>
    <t>FI1240</t>
  </si>
  <si>
    <t>RM Tejo, Lda</t>
  </si>
  <si>
    <t>FI1440</t>
  </si>
  <si>
    <t>Rodolezíria, Lda</t>
  </si>
  <si>
    <t>FI1640</t>
  </si>
  <si>
    <t>RDL, Lda</t>
  </si>
  <si>
    <t>FI1660</t>
  </si>
  <si>
    <t>RDL II, Lda</t>
  </si>
  <si>
    <t>FI1840</t>
  </si>
  <si>
    <t>RDO, Lda</t>
  </si>
  <si>
    <t>FI1940</t>
  </si>
  <si>
    <t>RM Tejo II, Lda</t>
  </si>
  <si>
    <t>FI1901</t>
  </si>
  <si>
    <t>Internorte, Lda</t>
  </si>
  <si>
    <t>FI1230</t>
  </si>
  <si>
    <t>Vialagus, SA</t>
  </si>
  <si>
    <t>Silvio Taveira</t>
  </si>
  <si>
    <t>silvio.taveira@barraqueiro.com</t>
  </si>
  <si>
    <t>Pedido de mais info 08/04 | em falta veriifcar consumos/kms e agua</t>
  </si>
  <si>
    <t>FI1700</t>
  </si>
  <si>
    <t>Viazen, SA</t>
  </si>
  <si>
    <t>FI5720</t>
  </si>
  <si>
    <t>Transp. Cent. St. Apol., Lda</t>
  </si>
  <si>
    <t>FI6260</t>
  </si>
  <si>
    <t>B-Rail – Mobi. Ferrov., Lda</t>
  </si>
  <si>
    <t>FI6580</t>
  </si>
  <si>
    <t>JJ Ferrovia, SA</t>
  </si>
  <si>
    <t>FI8530</t>
  </si>
  <si>
    <t>Barraqueiro, SGPS SA</t>
  </si>
  <si>
    <t>FI8540</t>
  </si>
  <si>
    <t>EBGB, SA</t>
  </si>
  <si>
    <t>FI8550</t>
  </si>
  <si>
    <t>Frotimo Imob., Lda</t>
  </si>
  <si>
    <t>FI8560</t>
  </si>
  <si>
    <t>HPGB, SGPS SA</t>
  </si>
  <si>
    <t>FI8590</t>
  </si>
  <si>
    <t>Rotagus, SA</t>
  </si>
  <si>
    <t>FI8610</t>
  </si>
  <si>
    <t>HP Helijet, Unip. Lda</t>
  </si>
  <si>
    <t>FI8620</t>
  </si>
  <si>
    <t>Fazimod, SGPS Lda</t>
  </si>
  <si>
    <t>FI8930</t>
  </si>
  <si>
    <t>Rodinform, SA</t>
  </si>
  <si>
    <t>FI1450</t>
  </si>
  <si>
    <t>Goin Shuttle, Unip. Lda</t>
  </si>
  <si>
    <t>FI6630</t>
  </si>
  <si>
    <t>CGDP, SA</t>
  </si>
  <si>
    <t>FI8250</t>
  </si>
  <si>
    <t>Boa Viagem, SGPS SA</t>
  </si>
  <si>
    <t>FI8520</t>
  </si>
  <si>
    <t>Admil, SA</t>
  </si>
  <si>
    <t>FI8600</t>
  </si>
  <si>
    <t>Sotac, SA</t>
  </si>
  <si>
    <t>CS9020</t>
  </si>
  <si>
    <t>Vega - Transporte Urbano, SA</t>
  </si>
  <si>
    <t>Bruno Pires</t>
  </si>
  <si>
    <t>bruno.pires@barraqueiro.com</t>
  </si>
  <si>
    <t>CS9030</t>
  </si>
  <si>
    <t>Vega Manaus, Lda</t>
  </si>
  <si>
    <t>CS9040</t>
  </si>
  <si>
    <t>Auto Viação São José, Lda</t>
  </si>
  <si>
    <t>Ubirider, S.A</t>
  </si>
  <si>
    <t>Mónica Pedro</t>
  </si>
  <si>
    <t>monica.pedro@ubirider.com</t>
  </si>
  <si>
    <t>Paulo Ferreira dos Santos</t>
  </si>
  <si>
    <t>paulo.santos@ubirider.com</t>
  </si>
  <si>
    <t>FWP 08/04 | FWP 24/04 | Reunião 11/05 vão enviar hoje</t>
  </si>
  <si>
    <t>Laso Transportes, S.A.</t>
  </si>
  <si>
    <t>João Santos</t>
  </si>
  <si>
    <t>joao.santos@barraqueiro.com</t>
  </si>
  <si>
    <t>FWP 24/04 (JVS)</t>
  </si>
  <si>
    <t>Responsável do Projeto - Pegada 2023</t>
  </si>
  <si>
    <t>Notas</t>
  </si>
  <si>
    <t>FWP 31/01/2025 -&gt; FWP 17/02 -&gt; FWP 24/03 -&gt; FWP 08/04 -&gt; FWP 21/04 -&gt; Previsão de envio de info na 1º semana Maio (21/04) -&gt; FWP 12/05 -&gt; Vão efetuar ponto de situação na semana de 19/05</t>
  </si>
  <si>
    <t>Christine Alves</t>
  </si>
  <si>
    <t>christine.alves@viaporto.eu</t>
  </si>
  <si>
    <t xml:space="preserve">Recebido </t>
  </si>
  <si>
    <t>Aguarda envio do consumos da Galp (22/01) -&gt; FWP 17/02 -&gt; FWP 26/02 (Para o Pedro Neto)</t>
  </si>
  <si>
    <t>Dados incluídos na RL</t>
  </si>
  <si>
    <t>Agostinho enviou ficheiro mais completo a 06/05</t>
  </si>
  <si>
    <t>FWP 31/01/2025 -&gt; Vai enviar até 15 Fev -&gt; FWP 17/02 -&gt; FWP 26/02, vai enviar os dados no início da semana de 03/03</t>
  </si>
  <si>
    <t>Diogo Sousa</t>
  </si>
  <si>
    <t>FWP 31/01/2025 -&gt; FWP 17/02 (Ainda não tinha tinha se debroçado no tema, pediu que lhe enviasse a info de 2022 (enviado))</t>
  </si>
  <si>
    <t>Apenas tem imóveis alugados à Viação Alvorada. VA reportou os gastos com eletricidade</t>
  </si>
  <si>
    <t>Verficar scope 2 e 3 (agua)</t>
  </si>
  <si>
    <t xml:space="preserve">FWP 26/02 -&gt; FWP 24/03 -&gt; FWP 08/04 -&gt; Vai enviat até meio de Abril </t>
  </si>
  <si>
    <t>FWP 26/02 -&gt; FWP 24/03 -&gt; FWP 08/04 -&gt; Vai enviat até meio de Abril  -&gt; Ficheiro da Diana Tours vai ser enviado a parte (23/04) -&gt; FWP 12/05</t>
  </si>
  <si>
    <t>ricardo.moita@lisboat.com</t>
  </si>
  <si>
    <t>Vega - Transporte Urbano, SA (Fortaleza)</t>
  </si>
  <si>
    <t>Scope</t>
  </si>
  <si>
    <t>A1.1</t>
  </si>
  <si>
    <t>A1.1.1</t>
  </si>
  <si>
    <t>A1.2</t>
  </si>
  <si>
    <t>A1.3</t>
  </si>
  <si>
    <t>A1.4</t>
  </si>
  <si>
    <t>A2</t>
  </si>
  <si>
    <t>A3.1</t>
  </si>
  <si>
    <t>A3.2</t>
  </si>
  <si>
    <t>A3.3</t>
  </si>
  <si>
    <t>A3.4</t>
  </si>
  <si>
    <t>A3.5</t>
  </si>
  <si>
    <t>A3.6</t>
  </si>
  <si>
    <t>A3.7</t>
  </si>
  <si>
    <t>A3.8</t>
  </si>
  <si>
    <t>A3.9</t>
  </si>
  <si>
    <t>A3.10</t>
  </si>
  <si>
    <t>A3.11</t>
  </si>
  <si>
    <t>A3.12</t>
  </si>
  <si>
    <t>A3.13</t>
  </si>
  <si>
    <t>A1</t>
  </si>
  <si>
    <t>A3</t>
  </si>
  <si>
    <t>Indicadores</t>
  </si>
  <si>
    <t>falta pax</t>
  </si>
  <si>
    <t>sem dados, mas declara frota NP nos indicadores
nas notas diz que não se aplica?</t>
  </si>
  <si>
    <t>nas notas diz que não se aplica?</t>
  </si>
  <si>
    <t>nas notas diz que não se aplica? 
Temos dados devenda de Gás refrigerante na BT</t>
  </si>
  <si>
    <t>consumo na frotimo (valores a 0!!)</t>
  </si>
  <si>
    <t>falta info da energia eletrica</t>
  </si>
  <si>
    <t>nº de colaboradores</t>
  </si>
  <si>
    <t>sem dados</t>
  </si>
  <si>
    <t>uma das viaturas é NP</t>
  </si>
  <si>
    <t>não detalha carga</t>
  </si>
  <si>
    <t>consumo de energia na frotimo (A3?)</t>
  </si>
  <si>
    <t>não tem dados da energia</t>
  </si>
  <si>
    <t>num de colaboradores e meio de transporte</t>
  </si>
  <si>
    <t>sem dados. Devia ter as emissões de eletricidade correspondentes das instalações?</t>
  </si>
  <si>
    <t>valor em €. Solicitar estimativa de custo km ou total de km subcontratado</t>
  </si>
  <si>
    <t>sem dados. Não aplicável</t>
  </si>
  <si>
    <t>dado no ficheiro consolidação</t>
  </si>
  <si>
    <t>Sim</t>
  </si>
  <si>
    <t>Nome ref 2223</t>
  </si>
  <si>
    <t>Atlantic Cargo - Sociedade de Transportes, S.A.</t>
  </si>
  <si>
    <t>Transviagens - Transportes Em Autocarros, Lda.</t>
  </si>
  <si>
    <t>apenas água</t>
  </si>
  <si>
    <t>não tem detalhes Vol negócios.
Não tem informação pax TML</t>
  </si>
  <si>
    <t>n de colaboradores</t>
  </si>
  <si>
    <t>falta emissões eletricidade edificios frotimo</t>
  </si>
  <si>
    <t>Barraqueiro Transportes, S.A.</t>
  </si>
  <si>
    <t>CITIRAMA - Viagens e Turismo,  S.A.</t>
  </si>
  <si>
    <t>3 veiculos ligeiro op no A1.2</t>
  </si>
  <si>
    <t>sem dados a reportar. Ok</t>
  </si>
  <si>
    <t>sem dados a reportar residuos (ok). Água?</t>
  </si>
  <si>
    <t>SOTAC - Sociedade de Turismo e Agricultura S.A.</t>
  </si>
  <si>
    <t>viaturas sem dados consumo ou km</t>
  </si>
  <si>
    <t>sem dados a reportar</t>
  </si>
  <si>
    <t>Barraqueiro SGPS, S.A.</t>
  </si>
  <si>
    <t>EBGB, S.A.</t>
  </si>
  <si>
    <t>HPGB, SGPS, S.A.</t>
  </si>
  <si>
    <t>energia frotimo?</t>
  </si>
  <si>
    <t>CGDP, S.A.</t>
  </si>
  <si>
    <t>RODINFORM – Informática aplicada aos Transportes, S.A.</t>
  </si>
  <si>
    <t>ROTAGUS – SGPS, S.A.</t>
  </si>
  <si>
    <t>FROTIMO - Frota Imobiliária, LDA.</t>
  </si>
  <si>
    <t>ok. 
Identificar empresas para distribuir outras empresas no A3
Faltam dados Maia?</t>
  </si>
  <si>
    <t>ADMIL - Sociedade Civil de Administração S.A.</t>
  </si>
  <si>
    <t>energia frotimo?
Dados ficheiro energia dados consumo GB</t>
  </si>
  <si>
    <t>DIANATOURS - Viagens e Turismo, LDA.</t>
  </si>
  <si>
    <t>sem num pax</t>
  </si>
  <si>
    <t>ok (mas falta dados camarate alugado frotimo A3)</t>
  </si>
  <si>
    <t>LISBOAT, Lda.</t>
  </si>
  <si>
    <t>falta pax, km</t>
  </si>
  <si>
    <t>esclarecer especificidades do gasóleo NAV COS</t>
  </si>
  <si>
    <t>não aplicavel</t>
  </si>
  <si>
    <t>sem dados de energia, sem consumo direto.
Valor residual (desconhecido) eventualmente a imputar no A3</t>
  </si>
  <si>
    <t>Marques, Lda.</t>
  </si>
  <si>
    <t>total gastos</t>
  </si>
  <si>
    <t>valores em €. Solicitar estimativa€/km</t>
  </si>
  <si>
    <t>Moreira, Gomes &amp; Costas, S.A.</t>
  </si>
  <si>
    <t xml:space="preserve">FROTA DE RESERVA URBANA COM 2,5 MILHOES DE KM e um consumo de 1 milhão de l CONSTA COMO NÃO OPERACIONAL
esclarecer ano de fabrico e norma de emissões
</t>
  </si>
  <si>
    <t>sem dados de consumo do empilhador</t>
  </si>
  <si>
    <t>dados reais + estimados</t>
  </si>
  <si>
    <t>sem dados agua</t>
  </si>
  <si>
    <t>apenas VN, resto não aplicável</t>
  </si>
  <si>
    <t>apenas dados frota</t>
  </si>
  <si>
    <t>FERTAGUS - Travessia do Tejo, Transportes, S. A.</t>
  </si>
  <si>
    <t>sem informação fornecedor (UEQ -&gt; IP?, e as estações e PMC?)</t>
  </si>
  <si>
    <t>nº colaboradores</t>
  </si>
  <si>
    <t>perguntar se há dados da ETAR industrial</t>
  </si>
  <si>
    <t>MTS - Metro, Transportes do Sul, S.A.</t>
  </si>
  <si>
    <t>valor gasóleo em €.
Usar preço médio gasóleo PT? ~1,59€/l</t>
  </si>
  <si>
    <t>sem informação fornecedor MC -&gt; IP?, e as estações e PMC?)</t>
  </si>
  <si>
    <t>sem dados água</t>
  </si>
  <si>
    <t>Rodoviária de Lisboa, S.A.</t>
  </si>
  <si>
    <t>validar consumo refrigerantes</t>
  </si>
  <si>
    <t>não material?</t>
  </si>
  <si>
    <t>RNE - Rede Nacional de Expressos, Lda.</t>
  </si>
  <si>
    <t>ok. kms frota elétrica?</t>
  </si>
  <si>
    <t>era interessante ter km das viaturas eletricas.
Validar fornecedor? EDP?
Energia contabilizada como direta ou no A3 de aluguer???</t>
  </si>
  <si>
    <t>sem dados a reportar. Não tem frota propria</t>
  </si>
  <si>
    <t>ok.</t>
  </si>
  <si>
    <t>sem dados. Água terminal 7 rios?
Loja gare do oriente?</t>
  </si>
  <si>
    <t>Rodo Cargo, S.A.</t>
  </si>
  <si>
    <t>sem dados, mas indicador indica frota não op</t>
  </si>
  <si>
    <t>sem dados de quantidade transportada</t>
  </si>
  <si>
    <t>sem dados energia</t>
  </si>
  <si>
    <t>sem dados, mas costuma ter subontratacao</t>
  </si>
  <si>
    <t>sem dados agua?</t>
  </si>
  <si>
    <t>Roller Town - Transportes Turísticos Citadinos, S.A.</t>
  </si>
  <si>
    <t>não tem dados de km e VN</t>
  </si>
  <si>
    <t>não tem dados lotacao nem consumos</t>
  </si>
  <si>
    <t>viaturas sem dados consumo. Só km
indica que 3 fazem serviço comercial???</t>
  </si>
  <si>
    <t>no A1.3 parece ter os dados do A1.2</t>
  </si>
  <si>
    <t>dados água. Não gera/trata residuos</t>
  </si>
  <si>
    <t>Ribatejana Verde - Transportes Rodoviários de Passageiros, Unipessoal LDA.</t>
  </si>
  <si>
    <t>sem dados VN</t>
  </si>
  <si>
    <t>valores em € solicatar estimativa €/km</t>
  </si>
  <si>
    <t>TLA - Terminal Logístico Automóvel, S.A.</t>
  </si>
  <si>
    <t>sem dados, sem frota</t>
  </si>
  <si>
    <t>sem dados, sem frota?</t>
  </si>
  <si>
    <t>Tradicargo Autologistics, Lda.</t>
  </si>
  <si>
    <t>consumo brutal de en. Eletrica</t>
  </si>
  <si>
    <t>sem VN
km na frota. Km eletrico?</t>
  </si>
  <si>
    <t>sem dados a repotar</t>
  </si>
  <si>
    <t>nº col e dist média</t>
  </si>
  <si>
    <t>água da captação, como é tratada?</t>
  </si>
  <si>
    <t>Transol - Transportes e Turismo, S.A.</t>
  </si>
  <si>
    <t>BEST TRANSFERS 4 U - VIAGENS E TURISMO, S.A.</t>
  </si>
  <si>
    <t>FOLLOW ME TOURS, UNIPESSOAL, LDA.</t>
  </si>
  <si>
    <t>agrega Transol, Follow Me e BT4U. 
Falta pax</t>
  </si>
  <si>
    <t>nº colaboradoresw</t>
  </si>
  <si>
    <t>só água
resíduos?</t>
  </si>
  <si>
    <t>ViaNorbus - Transporte Rodoviário de Passageiros, LDA.</t>
  </si>
  <si>
    <t>ok</t>
  </si>
  <si>
    <t>tem dados, mas não devia ter frota?</t>
  </si>
  <si>
    <t>consumo na frotimo ?</t>
  </si>
  <si>
    <t>frota urbana reserva na frota não produtiva?</t>
  </si>
  <si>
    <t>EVA - Transportes, S.A.</t>
  </si>
  <si>
    <t>agrega EVA, Sandbus, PXM, Vizur, Translagos, FAA</t>
  </si>
  <si>
    <t>inclui km eletricos</t>
  </si>
  <si>
    <t>Frota Azul Algarve - Transportes e Turismo, LDA.</t>
  </si>
  <si>
    <t>Outvalue, LDA.</t>
  </si>
  <si>
    <t>PXM - Transportes Rodoviários Urbanos de Faro, S.A.</t>
  </si>
  <si>
    <t>Sandbus Transportes, Unipessoal LDA.</t>
  </si>
  <si>
    <t>Vizur Transportes, Unipessoal LDA.</t>
  </si>
  <si>
    <t>Translagos - Transportes Publicos, LDA.</t>
  </si>
  <si>
    <t>só dados água</t>
  </si>
  <si>
    <t>sim, dados desagregados RA, ABA, TAA, TAC, AVEROMAR, EBUS)</t>
  </si>
  <si>
    <t>Sim (ver tema frota)</t>
  </si>
  <si>
    <t>Rodoviária do Alentejo, S.A.</t>
  </si>
  <si>
    <t>TAA - Transportes do Alto Alentejo, S.A.</t>
  </si>
  <si>
    <t>TAC - Transportes do Alentejo Central, S.A.</t>
  </si>
  <si>
    <t>ABA - Autocarros do Baixo Alentejo, S.A.</t>
  </si>
  <si>
    <t>Averomar Transportes Rodoviários, S.A.</t>
  </si>
  <si>
    <t>E-Bus, S.A.</t>
  </si>
  <si>
    <t>frota na RA</t>
  </si>
  <si>
    <t>emissões ambito 3?</t>
  </si>
  <si>
    <t>frota eletrica em km (km indicadores)</t>
  </si>
  <si>
    <t>dados energia viaturas</t>
  </si>
  <si>
    <t>so na RA</t>
  </si>
  <si>
    <t>Vega Manaus Transporte de Passageiros LTDA</t>
  </si>
  <si>
    <t>Rodoviária do Tejo</t>
  </si>
  <si>
    <t>sim, mas com dados agregados RTejo, RMTejo I e II, RDL I e II, RDO, RDLZ</t>
  </si>
  <si>
    <t>Rodolezíria - Transportes Rodoviários de Passageiros, Unipessoal LDA.</t>
  </si>
  <si>
    <t>sem frota</t>
  </si>
  <si>
    <t>tem frota eletrica sem dados kms</t>
  </si>
  <si>
    <t>falta alocação tipo serviço?</t>
  </si>
  <si>
    <t>fundir dados RMTejo I e II?</t>
  </si>
  <si>
    <t>dados residuos. fundir dados RMTejo I e II?</t>
  </si>
  <si>
    <t>Joaquim Jerónimo - Transportes Ferroviários S.A.</t>
  </si>
  <si>
    <t>RDL - Rodoviária do Lis, LDA.</t>
  </si>
  <si>
    <t>RDO - Rodoviária do Oeste, LDA.</t>
  </si>
  <si>
    <t>RMTejo - Transportes Rodoviários de Passageiros, Unipessoal LDA.</t>
  </si>
  <si>
    <t>RMTejo II - Transportes Rodoviários de Passageiros, Unipessoal LDA.</t>
  </si>
  <si>
    <t>RDL II - Rodoviária do Lis, LDA.</t>
  </si>
  <si>
    <t>Isidoro Duarte, S.A.</t>
  </si>
  <si>
    <t>Viaporto - Operação e Manutenção de Transportes, Unipessoal LDA.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</si>
</sst>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\ _€_-;\-* #,##0\ _€_-;_-* &quot;-&quot;??\ _€_-;_-@_-"/>
  </numFmts>
  <fonts count="17" x14ac:knownFonts="1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8"/>
      <name val="Arial"/>
      <family val="2"/>
    </font>
    <font>
      <b/>
      <sz val="8"/>
      <color rgb="FFFF0000"/>
      <name val="Arial"/>
      <family val="2"/>
    </font>
    <font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Arial"/>
      <family val="2"/>
    </font>
    <font>
      <sz val="10"/>
      <color theme="1"/>
      <name val="Calibri"/>
      <family val="2"/>
      <scheme val="minor"/>
    </font>
    <font>
      <sz val="8"/>
      <color rgb="FFC00000"/>
      <name val="Arial"/>
      <family val="2"/>
    </font>
    <font>
      <sz val="11"/>
      <color rgb="FFC0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hair">
        <color theme="0"/>
      </bottom>
      <diagonal/>
    </border>
    <border>
      <left/>
      <right/>
      <top style="hair">
        <color theme="0"/>
      </top>
      <bottom style="hair">
        <color theme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10" fillId="0" borderId="0" applyFont="0" applyFill="0" applyBorder="0" applyAlignment="0" applyProtection="0"/>
  </cellStyleXfs>
  <cellXfs count="93">
    <xf numFmtId="0" fontId="0" fillId="0" borderId="0" xfId="0"/>
    <xf numFmtId="0" fontId="1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0" fontId="5" fillId="3" borderId="2" xfId="1" applyFont="1" applyFill="1" applyBorder="1" applyAlignment="1">
      <alignment vertical="center"/>
    </xf>
    <xf numFmtId="0" fontId="3" fillId="3" borderId="1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vertical="center"/>
    </xf>
    <xf numFmtId="0" fontId="5" fillId="4" borderId="1" xfId="1" applyFont="1" applyFill="1" applyBorder="1" applyAlignment="1">
      <alignment vertical="center"/>
    </xf>
    <xf numFmtId="0" fontId="3" fillId="4" borderId="2" xfId="0" applyFont="1" applyFill="1" applyBorder="1" applyAlignment="1">
      <alignment vertical="center"/>
    </xf>
    <xf numFmtId="0" fontId="3" fillId="4" borderId="2" xfId="0" applyFont="1" applyFill="1" applyBorder="1" applyAlignment="1">
      <alignment horizontal="center" vertical="center"/>
    </xf>
    <xf numFmtId="0" fontId="5" fillId="4" borderId="2" xfId="1" applyFont="1" applyFill="1" applyBorder="1" applyAlignment="1">
      <alignment vertical="center"/>
    </xf>
    <xf numFmtId="0" fontId="6" fillId="4" borderId="2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2" fillId="5" borderId="0" xfId="0" applyFont="1" applyFill="1" applyAlignment="1">
      <alignment horizontal="center" vertical="center"/>
    </xf>
    <xf numFmtId="0" fontId="1" fillId="0" borderId="3" xfId="0" applyFont="1" applyBorder="1"/>
    <xf numFmtId="0" fontId="5" fillId="3" borderId="1" xfId="1" applyFont="1" applyFill="1" applyBorder="1" applyAlignment="1">
      <alignment vertical="center"/>
    </xf>
    <xf numFmtId="0" fontId="6" fillId="4" borderId="1" xfId="0" applyFont="1" applyFill="1" applyBorder="1" applyAlignment="1">
      <alignment vertical="center"/>
    </xf>
    <xf numFmtId="0" fontId="3" fillId="6" borderId="2" xfId="0" applyFont="1" applyFill="1" applyBorder="1" applyAlignment="1">
      <alignment vertical="center"/>
    </xf>
    <xf numFmtId="0" fontId="5" fillId="6" borderId="2" xfId="1" applyFont="1" applyFill="1" applyBorder="1" applyAlignment="1">
      <alignment vertical="center"/>
    </xf>
    <xf numFmtId="0" fontId="1" fillId="4" borderId="2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9" fillId="4" borderId="1" xfId="1" applyFont="1" applyFill="1" applyBorder="1" applyAlignment="1">
      <alignment vertical="center"/>
    </xf>
    <xf numFmtId="0" fontId="9" fillId="3" borderId="2" xfId="1" applyFont="1" applyFill="1" applyBorder="1" applyAlignment="1">
      <alignment vertical="center"/>
    </xf>
    <xf numFmtId="0" fontId="9" fillId="4" borderId="2" xfId="1" applyFont="1" applyFill="1" applyBorder="1" applyAlignment="1">
      <alignment vertical="center"/>
    </xf>
    <xf numFmtId="0" fontId="1" fillId="0" borderId="0" xfId="0" applyFont="1" applyAlignment="1">
      <alignment vertical="center" wrapText="1"/>
    </xf>
    <xf numFmtId="0" fontId="4" fillId="3" borderId="2" xfId="1" applyFill="1" applyBorder="1" applyAlignment="1">
      <alignment vertical="center"/>
    </xf>
    <xf numFmtId="0" fontId="2" fillId="7" borderId="0" xfId="0" applyFont="1" applyFill="1" applyAlignment="1">
      <alignment horizontal="center" vertical="center"/>
    </xf>
    <xf numFmtId="0" fontId="1" fillId="8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9" borderId="0" xfId="0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1" fillId="3" borderId="0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3" fillId="10" borderId="0" xfId="0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/>
    </xf>
    <xf numFmtId="0" fontId="0" fillId="12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4" xfId="0" applyFill="1" applyBorder="1" applyAlignment="1">
      <alignment horizontal="left" vertical="center" wrapText="1"/>
    </xf>
    <xf numFmtId="0" fontId="0" fillId="0" borderId="4" xfId="0" applyFill="1" applyBorder="1" applyAlignment="1">
      <alignment horizontal="left" vertical="center"/>
    </xf>
    <xf numFmtId="3" fontId="0" fillId="0" borderId="5" xfId="0" applyNumberFormat="1" applyFill="1" applyBorder="1" applyAlignment="1">
      <alignment horizontal="center" vertical="center"/>
    </xf>
    <xf numFmtId="1" fontId="0" fillId="0" borderId="5" xfId="0" applyNumberForma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164" fontId="0" fillId="0" borderId="5" xfId="3" applyNumberFormat="1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1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11" borderId="0" xfId="0" applyFont="1" applyFill="1" applyBorder="1" applyAlignment="1">
      <alignment horizontal="center" vertical="center" wrapText="1"/>
    </xf>
    <xf numFmtId="0" fontId="11" fillId="10" borderId="0" xfId="0" applyFont="1" applyFill="1" applyAlignment="1">
      <alignment horizontal="center" vertical="center"/>
    </xf>
    <xf numFmtId="0" fontId="1" fillId="11" borderId="0" xfId="0" applyFont="1" applyFill="1" applyBorder="1" applyAlignment="1">
      <alignment horizontal="center" vertical="center" wrapText="1"/>
    </xf>
    <xf numFmtId="0" fontId="12" fillId="12" borderId="0" xfId="0" applyFont="1" applyFill="1" applyBorder="1" applyAlignment="1">
      <alignment horizontal="center" vertical="center" wrapText="1"/>
    </xf>
    <xf numFmtId="0" fontId="1" fillId="10" borderId="0" xfId="0" applyFont="1" applyFill="1" applyBorder="1" applyAlignment="1">
      <alignment horizontal="center" vertical="center" wrapText="1"/>
    </xf>
    <xf numFmtId="0" fontId="13" fillId="11" borderId="0" xfId="0" applyFont="1" applyFill="1" applyAlignment="1">
      <alignment horizontal="center" vertical="center" wrapText="1"/>
    </xf>
    <xf numFmtId="0" fontId="1" fillId="13" borderId="0" xfId="0" applyFont="1" applyFill="1" applyBorder="1" applyAlignment="1">
      <alignment horizontal="center" vertical="center" wrapText="1"/>
    </xf>
    <xf numFmtId="0" fontId="14" fillId="11" borderId="0" xfId="0" applyFont="1" applyFill="1" applyBorder="1" applyAlignment="1">
      <alignment horizontal="center" vertical="center" wrapText="1"/>
    </xf>
    <xf numFmtId="0" fontId="0" fillId="11" borderId="0" xfId="0" applyFill="1" applyAlignment="1">
      <alignment horizontal="center" vertical="center" wrapText="1"/>
    </xf>
    <xf numFmtId="0" fontId="15" fillId="11" borderId="0" xfId="0" applyFont="1" applyFill="1" applyAlignment="1">
      <alignment horizontal="center" vertical="center"/>
    </xf>
    <xf numFmtId="0" fontId="0" fillId="10" borderId="0" xfId="0" applyFill="1" applyAlignment="1">
      <alignment horizontal="center" vertical="center" wrapText="1"/>
    </xf>
    <xf numFmtId="0" fontId="15" fillId="11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12" borderId="0" xfId="0" applyFont="1" applyFill="1" applyBorder="1" applyAlignment="1">
      <alignment horizontal="center" vertical="center" wrapText="1"/>
    </xf>
    <xf numFmtId="0" fontId="1" fillId="4" borderId="0" xfId="0" applyFont="1" applyFill="1" applyBorder="1" applyAlignment="1">
      <alignment horizontal="center" vertical="center" wrapText="1"/>
    </xf>
    <xf numFmtId="0" fontId="1" fillId="9" borderId="0" xfId="0" applyFont="1" applyFill="1" applyBorder="1" applyAlignment="1">
      <alignment horizontal="center" vertical="center" wrapText="1"/>
    </xf>
    <xf numFmtId="0" fontId="0" fillId="14" borderId="0" xfId="0" applyFill="1" applyAlignment="1">
      <alignment horizontal="center" vertical="center"/>
    </xf>
    <xf numFmtId="0" fontId="16" fillId="11" borderId="0" xfId="0" applyFont="1" applyFill="1" applyAlignment="1">
      <alignment horizontal="center" vertical="center"/>
    </xf>
    <xf numFmtId="0" fontId="2" fillId="5" borderId="3" xfId="0" applyFont="1" applyFill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 wrapText="1"/>
    </xf>
  </cellXfs>
  <cellStyles count="4">
    <cellStyle name="Hiperligação" xfId="1" builtinId="8"/>
    <cellStyle name="Hyperlink" xfId="2"/>
    <cellStyle name="Normal" xfId="0" builtinId="0"/>
    <cellStyle name="Vírgula" xfId="3" builtinId="3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icardo Gaspar" id="{2A4B252A-629D-46FE-9385-E75F6FF9EEB2}" userId="S::ricardo.gaspar@barraqueiro.com::8d59cbe0-9c73-4de6-b124-dd4720665c40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11" dT="2026-01-29T12:39:17.25" personId="{2A4B252A-629D-46FE-9385-E75F6FF9EEB2}" id="{2260040C-A139-4F3B-A470-3644092E93BE}">
    <text>Em alternativa pode-se pedir ao Nuno do Carmo</text>
  </threadedComment>
  <threadedComment ref="E23" dT="2026-02-02T12:23:29.35" personId="{2A4B252A-629D-46FE-9385-E75F6FF9EEB2}" id="{D0F5470F-1ADB-4353-B033-3E0FD2052A03}">
    <text>Pode fazer sentido alterar para o Hélder ou a Mara</text>
  </threadedComment>
</ThreadedComments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diogo.sousa@rodocargo.pt" TargetMode="External"/><Relationship Id="rId18" Type="http://schemas.openxmlformats.org/officeDocument/2006/relationships/hyperlink" Target="mailto:miguel.cerejeira@barraqueiro.com" TargetMode="External"/><Relationship Id="rId26" Type="http://schemas.openxmlformats.org/officeDocument/2006/relationships/hyperlink" Target="mailto:aalmeida@rodoviariadelisboa.pt" TargetMode="External"/><Relationship Id="rId39" Type="http://schemas.openxmlformats.org/officeDocument/2006/relationships/hyperlink" Target="mailto:monica.pedro@ubirider.com" TargetMode="External"/><Relationship Id="rId21" Type="http://schemas.openxmlformats.org/officeDocument/2006/relationships/hyperlink" Target="mailto:bruno.pires@barraqueiro.com" TargetMode="External"/><Relationship Id="rId34" Type="http://schemas.openxmlformats.org/officeDocument/2006/relationships/hyperlink" Target="mailto:ricardo.marzagao@transol.pt" TargetMode="External"/><Relationship Id="rId42" Type="http://schemas.openxmlformats.org/officeDocument/2006/relationships/hyperlink" Target="mailto:adelino.almendra@rodocargo.pt" TargetMode="External"/><Relationship Id="rId47" Type="http://schemas.openxmlformats.org/officeDocument/2006/relationships/comments" Target="../comments1.xml"/><Relationship Id="rId7" Type="http://schemas.openxmlformats.org/officeDocument/2006/relationships/hyperlink" Target="mailto:andre.rodrigues@barraqueiro.com" TargetMode="External"/><Relationship Id="rId2" Type="http://schemas.openxmlformats.org/officeDocument/2006/relationships/hyperlink" Target="mailto:hfm@maiatransportes.pt" TargetMode="External"/><Relationship Id="rId16" Type="http://schemas.openxmlformats.org/officeDocument/2006/relationships/hyperlink" Target="mailto:henrique.tomatas@rodalentejo.pt" TargetMode="External"/><Relationship Id="rId29" Type="http://schemas.openxmlformats.org/officeDocument/2006/relationships/hyperlink" Target="mailto:eleonardo@fertagus.pt" TargetMode="External"/><Relationship Id="rId1" Type="http://schemas.openxmlformats.org/officeDocument/2006/relationships/hyperlink" Target="mailto:andre.rodrigues@barraqueiro.com" TargetMode="External"/><Relationship Id="rId6" Type="http://schemas.openxmlformats.org/officeDocument/2006/relationships/hyperlink" Target="mailto:hfm@maiatransportes.pt" TargetMode="External"/><Relationship Id="rId11" Type="http://schemas.openxmlformats.org/officeDocument/2006/relationships/hyperlink" Target="mailto:beatriz.ferreira@rne.pt" TargetMode="External"/><Relationship Id="rId24" Type="http://schemas.openxmlformats.org/officeDocument/2006/relationships/hyperlink" Target="mailto:ricardo.moita@miraclehorizon.pt" TargetMode="External"/><Relationship Id="rId32" Type="http://schemas.openxmlformats.org/officeDocument/2006/relationships/hyperlink" Target="mailto:financeiro@followmealgarve.pt" TargetMode="External"/><Relationship Id="rId37" Type="http://schemas.openxmlformats.org/officeDocument/2006/relationships/hyperlink" Target="mailto:joaoascensao@cityrama.pt" TargetMode="External"/><Relationship Id="rId40" Type="http://schemas.openxmlformats.org/officeDocument/2006/relationships/hyperlink" Target="mailto:paulo.santos@ubirider.com" TargetMode="External"/><Relationship Id="rId45" Type="http://schemas.openxmlformats.org/officeDocument/2006/relationships/customProperty" Target="../customProperty1.bin"/><Relationship Id="rId5" Type="http://schemas.openxmlformats.org/officeDocument/2006/relationships/hyperlink" Target="mailto:rui.brochado@barraqueiro.com" TargetMode="External"/><Relationship Id="rId15" Type="http://schemas.openxmlformats.org/officeDocument/2006/relationships/hyperlink" Target="mailto:henrique.tomatas@rodalentejo.pt" TargetMode="External"/><Relationship Id="rId23" Type="http://schemas.openxmlformats.org/officeDocument/2006/relationships/hyperlink" Target="mailto:sonia.ferreira@rodotejo.pt" TargetMode="External"/><Relationship Id="rId28" Type="http://schemas.openxmlformats.org/officeDocument/2006/relationships/hyperlink" Target="mailto:aalmeida@rodoviariadelisboa.pt" TargetMode="External"/><Relationship Id="rId36" Type="http://schemas.openxmlformats.org/officeDocument/2006/relationships/hyperlink" Target="mailto:hfm@maiatransportes.pt" TargetMode="External"/><Relationship Id="rId10" Type="http://schemas.openxmlformats.org/officeDocument/2006/relationships/hyperlink" Target="mailto:andreia.sousa@mobiazores.pt" TargetMode="External"/><Relationship Id="rId19" Type="http://schemas.openxmlformats.org/officeDocument/2006/relationships/hyperlink" Target="mailto:sonia.ferreira@rodotejo.pt" TargetMode="External"/><Relationship Id="rId31" Type="http://schemas.openxmlformats.org/officeDocument/2006/relationships/hyperlink" Target="mailto:jose.santos@best4u.com.pt" TargetMode="External"/><Relationship Id="rId44" Type="http://schemas.openxmlformats.org/officeDocument/2006/relationships/printerSettings" Target="../printerSettings/printerSettings1.bin"/><Relationship Id="rId4" Type="http://schemas.openxmlformats.org/officeDocument/2006/relationships/hyperlink" Target="mailto:maria.becken@cityrama.pt" TargetMode="External"/><Relationship Id="rId9" Type="http://schemas.openxmlformats.org/officeDocument/2006/relationships/hyperlink" Target="mailto:filipe.martins@azoresonroute.pt" TargetMode="External"/><Relationship Id="rId14" Type="http://schemas.openxmlformats.org/officeDocument/2006/relationships/hyperlink" Target="mailto:beatriz.ferreira@rne.pt" TargetMode="External"/><Relationship Id="rId22" Type="http://schemas.openxmlformats.org/officeDocument/2006/relationships/hyperlink" Target="mailto:bruno.pires@barraqueiro.com" TargetMode="External"/><Relationship Id="rId27" Type="http://schemas.openxmlformats.org/officeDocument/2006/relationships/hyperlink" Target="mailto:maria.helena@viacaoalvorada.pt" TargetMode="External"/><Relationship Id="rId30" Type="http://schemas.openxmlformats.org/officeDocument/2006/relationships/hyperlink" Target="mailto:agostinho.ferreira@marques.pt" TargetMode="External"/><Relationship Id="rId35" Type="http://schemas.openxmlformats.org/officeDocument/2006/relationships/hyperlink" Target="mailto:ricardo.marzagao@transol.pt" TargetMode="External"/><Relationship Id="rId43" Type="http://schemas.openxmlformats.org/officeDocument/2006/relationships/hyperlink" Target="mailto:amandio.miguel@isidoroduarte.pt" TargetMode="External"/><Relationship Id="rId48" Type="http://schemas.microsoft.com/office/2017/10/relationships/threadedComment" Target="../threadedComments/threadedComment1.xml"/><Relationship Id="rId8" Type="http://schemas.openxmlformats.org/officeDocument/2006/relationships/hyperlink" Target="mailto:andreia.sousa@mobiazores.pt" TargetMode="External"/><Relationship Id="rId3" Type="http://schemas.openxmlformats.org/officeDocument/2006/relationships/hyperlink" Target="mailto:marco.alves@viaporto.eu" TargetMode="External"/><Relationship Id="rId12" Type="http://schemas.openxmlformats.org/officeDocument/2006/relationships/hyperlink" Target="mailto:adelino.almendra@rodocargo.pt" TargetMode="External"/><Relationship Id="rId17" Type="http://schemas.openxmlformats.org/officeDocument/2006/relationships/hyperlink" Target="mailto:ricardo.moita@miraclehorizon.pt" TargetMode="External"/><Relationship Id="rId25" Type="http://schemas.openxmlformats.org/officeDocument/2006/relationships/hyperlink" Target="mailto:miguel.cerejeira@barraqueiro.com" TargetMode="External"/><Relationship Id="rId33" Type="http://schemas.openxmlformats.org/officeDocument/2006/relationships/hyperlink" Target="mailto:ricardo.marzagao@transol.pt" TargetMode="External"/><Relationship Id="rId38" Type="http://schemas.openxmlformats.org/officeDocument/2006/relationships/hyperlink" Target="mailto:rui.barata@transol.pt" TargetMode="External"/><Relationship Id="rId46" Type="http://schemas.openxmlformats.org/officeDocument/2006/relationships/vmlDrawing" Target="../drawings/vmlDrawing1.vml"/><Relationship Id="rId20" Type="http://schemas.openxmlformats.org/officeDocument/2006/relationships/hyperlink" Target="mailto:maria.helena@viacaoalvorada.pt" TargetMode="External"/><Relationship Id="rId41" Type="http://schemas.openxmlformats.org/officeDocument/2006/relationships/hyperlink" Target="mailto:joao.santos@barraqueiro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mailto:ricardo.moita@lisboat.com" TargetMode="External"/><Relationship Id="rId18" Type="http://schemas.openxmlformats.org/officeDocument/2006/relationships/hyperlink" Target="mailto:diogo.sousa@rodocargo.pt" TargetMode="External"/><Relationship Id="rId26" Type="http://schemas.openxmlformats.org/officeDocument/2006/relationships/hyperlink" Target="mailto:andreia.sousa@mobiazores.pt" TargetMode="External"/><Relationship Id="rId21" Type="http://schemas.openxmlformats.org/officeDocument/2006/relationships/hyperlink" Target="mailto:hfm@maiatransportes.pt" TargetMode="External"/><Relationship Id="rId34" Type="http://schemas.openxmlformats.org/officeDocument/2006/relationships/hyperlink" Target="mailto:ricardo.marzagao@transol.pt" TargetMode="External"/><Relationship Id="rId7" Type="http://schemas.openxmlformats.org/officeDocument/2006/relationships/hyperlink" Target="mailto:sonia.ferreira@rodotejo.pt" TargetMode="External"/><Relationship Id="rId12" Type="http://schemas.openxmlformats.org/officeDocument/2006/relationships/hyperlink" Target="mailto:rui.barata@transol.pt" TargetMode="External"/><Relationship Id="rId17" Type="http://schemas.openxmlformats.org/officeDocument/2006/relationships/hyperlink" Target="mailto:financeiro@followmealgarve.pt" TargetMode="External"/><Relationship Id="rId25" Type="http://schemas.openxmlformats.org/officeDocument/2006/relationships/hyperlink" Target="mailto:andre.rodrigues@barraqueiro.com" TargetMode="External"/><Relationship Id="rId33" Type="http://schemas.openxmlformats.org/officeDocument/2006/relationships/hyperlink" Target="mailto:ricardo.marzagao@transol.pt" TargetMode="External"/><Relationship Id="rId2" Type="http://schemas.openxmlformats.org/officeDocument/2006/relationships/hyperlink" Target="mailto:beatriz.ferreira@rne.pt" TargetMode="External"/><Relationship Id="rId16" Type="http://schemas.openxmlformats.org/officeDocument/2006/relationships/hyperlink" Target="mailto:henrique.tomatas@rodalentejo.pt" TargetMode="External"/><Relationship Id="rId20" Type="http://schemas.openxmlformats.org/officeDocument/2006/relationships/hyperlink" Target="mailto:filipe.martins@azoresonroute.pt" TargetMode="External"/><Relationship Id="rId29" Type="http://schemas.openxmlformats.org/officeDocument/2006/relationships/hyperlink" Target="mailto:joaoascensao@cityrama.pt" TargetMode="External"/><Relationship Id="rId1" Type="http://schemas.openxmlformats.org/officeDocument/2006/relationships/hyperlink" Target="mailto:andre.rodrigues@barraqueiro.com" TargetMode="External"/><Relationship Id="rId6" Type="http://schemas.openxmlformats.org/officeDocument/2006/relationships/hyperlink" Target="mailto:andreia.sousa@mobiazores.pt" TargetMode="External"/><Relationship Id="rId11" Type="http://schemas.openxmlformats.org/officeDocument/2006/relationships/hyperlink" Target="mailto:sonia.ferreira@rodotejo.pt" TargetMode="External"/><Relationship Id="rId24" Type="http://schemas.openxmlformats.org/officeDocument/2006/relationships/hyperlink" Target="mailto:hfm@maiatransportes.pt" TargetMode="External"/><Relationship Id="rId32" Type="http://schemas.openxmlformats.org/officeDocument/2006/relationships/hyperlink" Target="mailto:ricardo.moita@lisboat.com" TargetMode="External"/><Relationship Id="rId37" Type="http://schemas.openxmlformats.org/officeDocument/2006/relationships/customProperty" Target="../customProperty3.bin"/><Relationship Id="rId5" Type="http://schemas.openxmlformats.org/officeDocument/2006/relationships/hyperlink" Target="mailto:miguel.cerejeira@barraqueiro.com" TargetMode="External"/><Relationship Id="rId15" Type="http://schemas.openxmlformats.org/officeDocument/2006/relationships/hyperlink" Target="mailto:aalmeida@rodoviariadelisboa.pt" TargetMode="External"/><Relationship Id="rId23" Type="http://schemas.openxmlformats.org/officeDocument/2006/relationships/hyperlink" Target="mailto:rui.brochado@barraqueiro.com" TargetMode="External"/><Relationship Id="rId28" Type="http://schemas.openxmlformats.org/officeDocument/2006/relationships/hyperlink" Target="mailto:aalmeida@rodoviariadelisboa.pt" TargetMode="External"/><Relationship Id="rId36" Type="http://schemas.openxmlformats.org/officeDocument/2006/relationships/printerSettings" Target="../printerSettings/printerSettings3.bin"/><Relationship Id="rId10" Type="http://schemas.openxmlformats.org/officeDocument/2006/relationships/hyperlink" Target="mailto:bruno.pires@barraqueiro.com" TargetMode="External"/><Relationship Id="rId19" Type="http://schemas.openxmlformats.org/officeDocument/2006/relationships/hyperlink" Target="mailto:beatriz.ferreira@rne.pt" TargetMode="External"/><Relationship Id="rId31" Type="http://schemas.openxmlformats.org/officeDocument/2006/relationships/hyperlink" Target="mailto:amandio.miguel@isidoroduarte.pt" TargetMode="External"/><Relationship Id="rId4" Type="http://schemas.openxmlformats.org/officeDocument/2006/relationships/hyperlink" Target="mailto:henrique.tomatas@rodalentejo.pt" TargetMode="External"/><Relationship Id="rId9" Type="http://schemas.openxmlformats.org/officeDocument/2006/relationships/hyperlink" Target="mailto:bruno.pires@barraqueiro.com" TargetMode="External"/><Relationship Id="rId14" Type="http://schemas.openxmlformats.org/officeDocument/2006/relationships/hyperlink" Target="mailto:miguel.cerejeira@barraqueiro.com" TargetMode="External"/><Relationship Id="rId22" Type="http://schemas.openxmlformats.org/officeDocument/2006/relationships/hyperlink" Target="mailto:christine.alves@viaporto.eu" TargetMode="External"/><Relationship Id="rId27" Type="http://schemas.openxmlformats.org/officeDocument/2006/relationships/hyperlink" Target="mailto:maria.helena@viacaoalvorada.pt" TargetMode="External"/><Relationship Id="rId30" Type="http://schemas.openxmlformats.org/officeDocument/2006/relationships/hyperlink" Target="mailto:eleonardo@fertagus.pt" TargetMode="External"/><Relationship Id="rId35" Type="http://schemas.openxmlformats.org/officeDocument/2006/relationships/hyperlink" Target="mailto:rui.barata@transol.pt" TargetMode="External"/><Relationship Id="rId8" Type="http://schemas.openxmlformats.org/officeDocument/2006/relationships/hyperlink" Target="mailto:maria.helena@viacaoalvorada.pt" TargetMode="External"/><Relationship Id="rId3" Type="http://schemas.openxmlformats.org/officeDocument/2006/relationships/hyperlink" Target="mailto:diogo.sousa@rodocargo.p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2:O83"/>
  <sheetViews>
    <sheetView showGridLines="0" topLeftCell="C1" zoomScaleNormal="100" workbookViewId="0">
      <pane xSplit="3" topLeftCell="F1" activePane="topRight" state="frozen"/>
      <selection activeCell="C27" sqref="C27"/>
      <selection pane="topRight" activeCell="D10" sqref="D10:J10"/>
    </sheetView>
  </sheetViews>
  <sheetFormatPr defaultColWidth="8.7109375" defaultRowHeight="11.25" x14ac:dyDescent="0.2"/>
  <cols>
    <col min="1" max="1" width="3.42578125" style="31" customWidth="1"/>
    <col min="2" max="2" width="8.7109375" style="1" customWidth="1"/>
    <col min="3" max="3" width="10" style="1" customWidth="1"/>
    <col min="4" max="4" width="21.7109375" style="1" bestFit="1" customWidth="1"/>
    <col min="5" max="5" width="19.5703125" style="1" customWidth="1"/>
    <col min="6" max="6" width="27" style="1" bestFit="1" customWidth="1"/>
    <col min="7" max="7" width="15.5703125" style="2" bestFit="1" customWidth="1"/>
    <col min="8" max="8" width="26" style="3" bestFit="1" customWidth="1"/>
    <col min="9" max="9" width="10.7109375" style="3" bestFit="1" customWidth="1"/>
    <col min="10" max="10" width="58.42578125" style="3" customWidth="1"/>
    <col min="11" max="12" width="31.28515625" style="1" customWidth="1"/>
    <col min="13" max="13" width="8.7109375" style="1"/>
    <col min="14" max="14" width="28.5703125" style="1" bestFit="1" customWidth="1"/>
    <col min="15" max="16384" width="8.7109375" style="1"/>
  </cols>
  <sheetData>
    <row r="2" spans="2:15" x14ac:dyDescent="0.2">
      <c r="B2" s="5" t="s">
        <v>0</v>
      </c>
      <c r="E2" s="1" t="s">
        <v>1</v>
      </c>
      <c r="G2" s="2" t="s">
        <v>2</v>
      </c>
    </row>
    <row r="3" spans="2:15" x14ac:dyDescent="0.2">
      <c r="E3" s="4"/>
      <c r="F3" s="4"/>
      <c r="G3" s="5"/>
    </row>
    <row r="4" spans="2:15" x14ac:dyDescent="0.2">
      <c r="B4" s="12" t="s">
        <v>3</v>
      </c>
      <c r="C4" s="12" t="s">
        <v>4</v>
      </c>
      <c r="D4" s="12" t="s">
        <v>5</v>
      </c>
      <c r="E4" s="12" t="s">
        <v>6</v>
      </c>
      <c r="F4" s="12" t="s">
        <v>7</v>
      </c>
      <c r="G4" s="12" t="s">
        <v>8</v>
      </c>
      <c r="H4" s="13" t="s">
        <v>7</v>
      </c>
      <c r="I4" s="22" t="s">
        <v>9</v>
      </c>
      <c r="J4" s="22" t="s">
        <v>10</v>
      </c>
      <c r="K4" s="22" t="s">
        <v>11</v>
      </c>
      <c r="L4" s="37" t="s">
        <v>12</v>
      </c>
      <c r="N4" s="89" t="s">
        <v>13</v>
      </c>
      <c r="O4" s="89"/>
    </row>
    <row r="5" spans="2:15" x14ac:dyDescent="0.2">
      <c r="B5" s="14">
        <f t="shared" ref="B5:B11" si="0">+RIGHT(C5,4)*1</f>
        <v>1460</v>
      </c>
      <c r="C5" s="15" t="s">
        <v>14</v>
      </c>
      <c r="D5" s="15" t="s">
        <v>15</v>
      </c>
      <c r="E5" s="15" t="s">
        <v>16</v>
      </c>
      <c r="F5" s="32" t="s">
        <v>17</v>
      </c>
      <c r="G5" s="15" t="s">
        <v>18</v>
      </c>
      <c r="H5" s="16" t="s">
        <v>19</v>
      </c>
      <c r="I5" s="3" t="s">
        <v>20</v>
      </c>
      <c r="J5" s="3" t="s">
        <v>21</v>
      </c>
      <c r="L5" s="38" t="s">
        <v>22</v>
      </c>
      <c r="N5" s="23" t="s">
        <v>20</v>
      </c>
      <c r="O5" s="23">
        <f>COUNTIF(I5:I83,"Recebido")</f>
        <v>71</v>
      </c>
    </row>
    <row r="6" spans="2:15" x14ac:dyDescent="0.2">
      <c r="B6" s="6">
        <f t="shared" si="0"/>
        <v>6010</v>
      </c>
      <c r="C6" s="7" t="s">
        <v>23</v>
      </c>
      <c r="D6" s="7" t="s">
        <v>24</v>
      </c>
      <c r="E6" s="7" t="s">
        <v>25</v>
      </c>
      <c r="F6" s="33" t="s">
        <v>26</v>
      </c>
      <c r="G6" s="7" t="s">
        <v>18</v>
      </c>
      <c r="H6" s="7"/>
      <c r="I6" s="3" t="s">
        <v>20</v>
      </c>
      <c r="J6" s="3" t="s">
        <v>27</v>
      </c>
      <c r="N6" s="23" t="s">
        <v>28</v>
      </c>
      <c r="O6" s="23">
        <f>COUNTIF(I5:I83,"N/A")</f>
        <v>4</v>
      </c>
    </row>
    <row r="7" spans="2:15" x14ac:dyDescent="0.2">
      <c r="B7" s="6">
        <f t="shared" si="0"/>
        <v>1410</v>
      </c>
      <c r="C7" s="7" t="s">
        <v>29</v>
      </c>
      <c r="D7" s="7" t="s">
        <v>30</v>
      </c>
      <c r="E7" s="15" t="s">
        <v>16</v>
      </c>
      <c r="F7" s="32" t="s">
        <v>17</v>
      </c>
      <c r="G7" s="7" t="s">
        <v>18</v>
      </c>
      <c r="H7" s="7"/>
      <c r="I7" s="3" t="s">
        <v>20</v>
      </c>
      <c r="J7" s="3" t="s">
        <v>31</v>
      </c>
      <c r="L7" s="38" t="s">
        <v>22</v>
      </c>
      <c r="N7" s="23" t="s">
        <v>32</v>
      </c>
      <c r="O7" s="23">
        <f>COUNTIF(I:I,"prazo alargado")</f>
        <v>1</v>
      </c>
    </row>
    <row r="8" spans="2:15" x14ac:dyDescent="0.2">
      <c r="B8" s="6">
        <f t="shared" si="0"/>
        <v>1420</v>
      </c>
      <c r="C8" s="7" t="s">
        <v>33</v>
      </c>
      <c r="D8" s="7" t="s">
        <v>34</v>
      </c>
      <c r="E8" s="7" t="s">
        <v>35</v>
      </c>
      <c r="F8" s="33" t="s">
        <v>36</v>
      </c>
      <c r="G8" s="7" t="s">
        <v>18</v>
      </c>
      <c r="H8" s="7"/>
      <c r="I8" s="3" t="s">
        <v>20</v>
      </c>
      <c r="L8" s="38" t="s">
        <v>22</v>
      </c>
      <c r="N8" s="23" t="s">
        <v>37</v>
      </c>
      <c r="O8" s="23">
        <f>COUNTA(D5:D83)-O5-O6</f>
        <v>4</v>
      </c>
    </row>
    <row r="9" spans="2:15" x14ac:dyDescent="0.2">
      <c r="B9" s="6">
        <f t="shared" si="0"/>
        <v>1430</v>
      </c>
      <c r="C9" s="7" t="s">
        <v>38</v>
      </c>
      <c r="D9" s="7" t="s">
        <v>39</v>
      </c>
      <c r="E9" s="7" t="s">
        <v>18</v>
      </c>
      <c r="F9" s="33" t="s">
        <v>19</v>
      </c>
      <c r="G9" s="7" t="s">
        <v>18</v>
      </c>
      <c r="H9" s="7"/>
      <c r="I9" s="3" t="s">
        <v>28</v>
      </c>
      <c r="J9" s="3" t="s">
        <v>40</v>
      </c>
      <c r="N9" s="23" t="s">
        <v>41</v>
      </c>
      <c r="O9" s="23" cm="1">
        <f t="array" ref="O9">SUM(IF(FREQUENCY(IF(I5:I83="",MATCH(G5:G83,G5:G83,0)),ROW(G5:G83)-ROW(F5)+1),1))</f>
        <v>3</v>
      </c>
    </row>
    <row r="10" spans="2:15" x14ac:dyDescent="0.2">
      <c r="B10" s="6">
        <f t="shared" si="0"/>
        <v>1960</v>
      </c>
      <c r="C10" s="7" t="s">
        <v>42</v>
      </c>
      <c r="D10" s="7" t="s">
        <v>43</v>
      </c>
      <c r="E10" s="7" t="s">
        <v>44</v>
      </c>
      <c r="F10" s="33" t="s">
        <v>45</v>
      </c>
      <c r="G10" s="7" t="s">
        <v>18</v>
      </c>
      <c r="H10" s="7"/>
      <c r="I10" s="3" t="s">
        <v>20</v>
      </c>
      <c r="J10" s="30" t="s">
        <v>46</v>
      </c>
      <c r="L10" s="38" t="s">
        <v>22</v>
      </c>
    </row>
    <row r="11" spans="2:15" x14ac:dyDescent="0.2">
      <c r="B11" s="6">
        <f t="shared" si="0"/>
        <v>1830</v>
      </c>
      <c r="C11" s="7" t="s">
        <v>47</v>
      </c>
      <c r="D11" s="7" t="s">
        <v>48</v>
      </c>
      <c r="E11" s="7" t="s">
        <v>16</v>
      </c>
      <c r="F11" s="32" t="s">
        <v>17</v>
      </c>
      <c r="G11" s="7" t="s">
        <v>18</v>
      </c>
      <c r="H11" s="7"/>
      <c r="I11" s="3" t="s">
        <v>20</v>
      </c>
      <c r="J11" s="3" t="s">
        <v>49</v>
      </c>
    </row>
    <row r="12" spans="2:15" x14ac:dyDescent="0.2">
      <c r="B12" s="18">
        <v>1670</v>
      </c>
      <c r="C12" s="17" t="s">
        <v>50</v>
      </c>
      <c r="D12" s="17" t="s">
        <v>51</v>
      </c>
      <c r="E12" s="17" t="s">
        <v>52</v>
      </c>
      <c r="F12" s="34" t="s">
        <v>53</v>
      </c>
      <c r="G12" s="17" t="s">
        <v>54</v>
      </c>
      <c r="H12" s="34" t="s">
        <v>55</v>
      </c>
      <c r="I12" s="3" t="s">
        <v>20</v>
      </c>
      <c r="J12" s="3" t="s">
        <v>56</v>
      </c>
    </row>
    <row r="13" spans="2:15" x14ac:dyDescent="0.2">
      <c r="B13" s="6">
        <v>1820</v>
      </c>
      <c r="C13" s="7" t="s">
        <v>57</v>
      </c>
      <c r="D13" s="7" t="s">
        <v>58</v>
      </c>
      <c r="E13" s="7" t="s">
        <v>54</v>
      </c>
      <c r="F13" s="34" t="s">
        <v>55</v>
      </c>
      <c r="G13" s="7" t="s">
        <v>54</v>
      </c>
      <c r="H13" s="10"/>
      <c r="I13" s="3" t="s">
        <v>20</v>
      </c>
      <c r="J13" s="3" t="s">
        <v>59</v>
      </c>
      <c r="L13" s="38" t="s">
        <v>22</v>
      </c>
    </row>
    <row r="14" spans="2:15" x14ac:dyDescent="0.2">
      <c r="B14" s="18">
        <f t="shared" ref="B14:B24" si="1">+RIGHT(C14,4)*1</f>
        <v>1160</v>
      </c>
      <c r="C14" s="17" t="s">
        <v>60</v>
      </c>
      <c r="D14" s="17" t="s">
        <v>61</v>
      </c>
      <c r="E14" s="17" t="s">
        <v>62</v>
      </c>
      <c r="F14" s="19" t="s">
        <v>63</v>
      </c>
      <c r="G14" s="17" t="s">
        <v>62</v>
      </c>
      <c r="H14" s="19" t="s">
        <v>63</v>
      </c>
      <c r="I14" s="3" t="s">
        <v>20</v>
      </c>
      <c r="J14" s="3" t="s">
        <v>64</v>
      </c>
      <c r="L14" s="38" t="s">
        <v>22</v>
      </c>
    </row>
    <row r="15" spans="2:15" x14ac:dyDescent="0.2">
      <c r="B15" s="6">
        <f t="shared" si="1"/>
        <v>1200</v>
      </c>
      <c r="C15" s="7" t="s">
        <v>65</v>
      </c>
      <c r="D15" s="7" t="s">
        <v>66</v>
      </c>
      <c r="E15" s="7" t="s">
        <v>62</v>
      </c>
      <c r="F15" s="7"/>
      <c r="G15" s="7" t="s">
        <v>62</v>
      </c>
      <c r="H15" s="7"/>
      <c r="I15" s="3" t="s">
        <v>20</v>
      </c>
      <c r="J15" s="3" t="s">
        <v>67</v>
      </c>
      <c r="L15" s="38" t="s">
        <v>22</v>
      </c>
    </row>
    <row r="16" spans="2:15" x14ac:dyDescent="0.2">
      <c r="B16" s="6">
        <f t="shared" si="1"/>
        <v>1570</v>
      </c>
      <c r="C16" s="7" t="s">
        <v>68</v>
      </c>
      <c r="D16" s="7" t="s">
        <v>69</v>
      </c>
      <c r="E16" s="7" t="s">
        <v>62</v>
      </c>
      <c r="F16" s="7"/>
      <c r="G16" s="7" t="s">
        <v>62</v>
      </c>
      <c r="H16" s="7"/>
      <c r="I16" s="3" t="s">
        <v>28</v>
      </c>
      <c r="K16" s="1" t="s">
        <v>70</v>
      </c>
    </row>
    <row r="17" spans="2:12" x14ac:dyDescent="0.2">
      <c r="B17" s="18">
        <f t="shared" si="1"/>
        <v>1800</v>
      </c>
      <c r="C17" s="17" t="s">
        <v>71</v>
      </c>
      <c r="D17" s="17" t="s">
        <v>72</v>
      </c>
      <c r="E17" s="17" t="s">
        <v>73</v>
      </c>
      <c r="F17" s="19" t="s">
        <v>74</v>
      </c>
      <c r="G17" s="17" t="s">
        <v>73</v>
      </c>
      <c r="H17" s="19" t="s">
        <v>74</v>
      </c>
      <c r="I17" s="3" t="s">
        <v>20</v>
      </c>
      <c r="J17" s="3" t="s">
        <v>75</v>
      </c>
    </row>
    <row r="18" spans="2:12" x14ac:dyDescent="0.2">
      <c r="B18" s="18">
        <f t="shared" si="1"/>
        <v>1400</v>
      </c>
      <c r="C18" s="17" t="s">
        <v>76</v>
      </c>
      <c r="D18" s="17" t="s">
        <v>77</v>
      </c>
      <c r="E18" s="17" t="s">
        <v>78</v>
      </c>
      <c r="F18" s="19" t="s">
        <v>79</v>
      </c>
      <c r="G18" s="17" t="s">
        <v>80</v>
      </c>
      <c r="H18" s="19" t="s">
        <v>81</v>
      </c>
      <c r="I18" s="3" t="s">
        <v>20</v>
      </c>
      <c r="J18" s="3" t="s">
        <v>31</v>
      </c>
      <c r="L18" s="38" t="s">
        <v>22</v>
      </c>
    </row>
    <row r="19" spans="2:12" x14ac:dyDescent="0.2">
      <c r="B19" s="18">
        <f t="shared" si="1"/>
        <v>1100</v>
      </c>
      <c r="C19" s="17" t="s">
        <v>82</v>
      </c>
      <c r="D19" s="17" t="s">
        <v>83</v>
      </c>
      <c r="E19" s="17" t="s">
        <v>84</v>
      </c>
      <c r="F19" s="19" t="s">
        <v>85</v>
      </c>
      <c r="G19" s="17" t="s">
        <v>84</v>
      </c>
      <c r="H19" s="19" t="s">
        <v>85</v>
      </c>
      <c r="I19" s="3" t="s">
        <v>20</v>
      </c>
      <c r="J19" s="3" t="s">
        <v>86</v>
      </c>
      <c r="L19" s="38" t="s">
        <v>22</v>
      </c>
    </row>
    <row r="20" spans="2:12" x14ac:dyDescent="0.2">
      <c r="B20" s="6">
        <f t="shared" si="1"/>
        <v>1210</v>
      </c>
      <c r="C20" s="7" t="s">
        <v>87</v>
      </c>
      <c r="D20" s="7" t="s">
        <v>88</v>
      </c>
      <c r="E20" s="7" t="s">
        <v>84</v>
      </c>
      <c r="F20" s="7"/>
      <c r="G20" s="7" t="s">
        <v>84</v>
      </c>
      <c r="H20" s="7"/>
      <c r="I20" s="3" t="s">
        <v>20</v>
      </c>
      <c r="L20" s="38" t="s">
        <v>22</v>
      </c>
    </row>
    <row r="21" spans="2:12" x14ac:dyDescent="0.2">
      <c r="B21" s="18">
        <f t="shared" si="1"/>
        <v>6400</v>
      </c>
      <c r="C21" s="17" t="s">
        <v>89</v>
      </c>
      <c r="D21" s="17" t="s">
        <v>90</v>
      </c>
      <c r="E21" s="17" t="s">
        <v>91</v>
      </c>
      <c r="F21" s="19" t="s">
        <v>92</v>
      </c>
      <c r="G21" s="17" t="s">
        <v>93</v>
      </c>
      <c r="H21" s="19" t="s">
        <v>94</v>
      </c>
      <c r="I21" s="3" t="s">
        <v>20</v>
      </c>
      <c r="J21" s="3" t="s">
        <v>95</v>
      </c>
      <c r="L21" s="38" t="s">
        <v>22</v>
      </c>
    </row>
    <row r="22" spans="2:12" x14ac:dyDescent="0.2">
      <c r="B22" s="6">
        <f t="shared" si="1"/>
        <v>6770</v>
      </c>
      <c r="C22" s="7" t="s">
        <v>96</v>
      </c>
      <c r="D22" s="7" t="s">
        <v>97</v>
      </c>
      <c r="E22" s="7" t="s">
        <v>98</v>
      </c>
      <c r="F22" s="7"/>
      <c r="G22" s="7" t="s">
        <v>93</v>
      </c>
      <c r="H22" s="7"/>
      <c r="I22" s="3" t="s">
        <v>20</v>
      </c>
      <c r="J22" s="3" t="s">
        <v>95</v>
      </c>
      <c r="L22" s="38" t="s">
        <v>22</v>
      </c>
    </row>
    <row r="23" spans="2:12" x14ac:dyDescent="0.2">
      <c r="B23" s="18">
        <f t="shared" si="1"/>
        <v>5740</v>
      </c>
      <c r="C23" s="17" t="s">
        <v>99</v>
      </c>
      <c r="D23" s="17" t="s">
        <v>100</v>
      </c>
      <c r="E23" s="17" t="s">
        <v>101</v>
      </c>
      <c r="F23" s="19" t="s">
        <v>102</v>
      </c>
      <c r="G23" s="17" t="s">
        <v>103</v>
      </c>
      <c r="H23" s="19" t="s">
        <v>104</v>
      </c>
      <c r="I23" s="3" t="s">
        <v>20</v>
      </c>
      <c r="J23" s="3" t="s">
        <v>105</v>
      </c>
      <c r="L23" s="38" t="s">
        <v>22</v>
      </c>
    </row>
    <row r="24" spans="2:12" x14ac:dyDescent="0.2">
      <c r="B24" s="6">
        <f t="shared" si="1"/>
        <v>5010</v>
      </c>
      <c r="C24" s="7" t="s">
        <v>106</v>
      </c>
      <c r="D24" s="7" t="s">
        <v>107</v>
      </c>
      <c r="E24" s="7" t="s">
        <v>101</v>
      </c>
      <c r="F24" s="7"/>
      <c r="G24" s="7" t="s">
        <v>103</v>
      </c>
      <c r="H24" s="7"/>
      <c r="I24" s="3" t="s">
        <v>20</v>
      </c>
      <c r="J24" s="3" t="s">
        <v>108</v>
      </c>
      <c r="L24" s="38" t="s">
        <v>22</v>
      </c>
    </row>
    <row r="25" spans="2:12" x14ac:dyDescent="0.2">
      <c r="B25" s="6">
        <v>8630</v>
      </c>
      <c r="C25" s="7" t="s">
        <v>109</v>
      </c>
      <c r="D25" s="7" t="s">
        <v>110</v>
      </c>
      <c r="E25" s="7" t="s">
        <v>101</v>
      </c>
      <c r="F25" s="7"/>
      <c r="G25" s="7" t="s">
        <v>103</v>
      </c>
      <c r="H25" s="7"/>
      <c r="I25" s="3" t="s">
        <v>20</v>
      </c>
      <c r="J25" s="3" t="s">
        <v>108</v>
      </c>
      <c r="L25" s="38" t="s">
        <v>22</v>
      </c>
    </row>
    <row r="26" spans="2:12" x14ac:dyDescent="0.2">
      <c r="B26" s="18">
        <f t="shared" ref="B26:B33" si="2">+RIGHT(C26,4)*1</f>
        <v>1010</v>
      </c>
      <c r="C26" s="17" t="s">
        <v>111</v>
      </c>
      <c r="D26" s="17" t="s">
        <v>112</v>
      </c>
      <c r="E26" s="17" t="s">
        <v>113</v>
      </c>
      <c r="F26" s="19" t="s">
        <v>114</v>
      </c>
      <c r="G26" s="17" t="s">
        <v>113</v>
      </c>
      <c r="H26" s="19" t="s">
        <v>114</v>
      </c>
      <c r="I26" s="3" t="s">
        <v>20</v>
      </c>
      <c r="J26" s="3" t="s">
        <v>115</v>
      </c>
    </row>
    <row r="27" spans="2:12" x14ac:dyDescent="0.2">
      <c r="B27" s="6">
        <f t="shared" si="2"/>
        <v>1080</v>
      </c>
      <c r="C27" s="7" t="s">
        <v>116</v>
      </c>
      <c r="D27" s="7" t="s">
        <v>117</v>
      </c>
      <c r="E27" s="7" t="s">
        <v>113</v>
      </c>
      <c r="F27" s="7"/>
      <c r="G27" s="7" t="s">
        <v>113</v>
      </c>
      <c r="H27" s="7"/>
      <c r="I27" s="3" t="s">
        <v>20</v>
      </c>
      <c r="J27" s="3" t="s">
        <v>115</v>
      </c>
      <c r="L27" s="38" t="s">
        <v>22</v>
      </c>
    </row>
    <row r="28" spans="2:12" x14ac:dyDescent="0.2">
      <c r="B28" s="6">
        <f t="shared" si="2"/>
        <v>1380</v>
      </c>
      <c r="C28" s="7" t="s">
        <v>118</v>
      </c>
      <c r="D28" s="7" t="s">
        <v>119</v>
      </c>
      <c r="E28" s="7" t="s">
        <v>113</v>
      </c>
      <c r="F28" s="7"/>
      <c r="G28" s="7" t="s">
        <v>113</v>
      </c>
      <c r="H28" s="7"/>
      <c r="I28" s="3" t="s">
        <v>20</v>
      </c>
      <c r="J28" s="3" t="s">
        <v>115</v>
      </c>
      <c r="L28" s="38" t="s">
        <v>22</v>
      </c>
    </row>
    <row r="29" spans="2:12" x14ac:dyDescent="0.2">
      <c r="B29" s="6">
        <f t="shared" si="2"/>
        <v>1480</v>
      </c>
      <c r="C29" s="7" t="s">
        <v>120</v>
      </c>
      <c r="D29" s="7" t="s">
        <v>121</v>
      </c>
      <c r="E29" s="7" t="s">
        <v>113</v>
      </c>
      <c r="F29" s="7"/>
      <c r="G29" s="7" t="s">
        <v>113</v>
      </c>
      <c r="H29" s="7"/>
      <c r="I29" s="3" t="s">
        <v>20</v>
      </c>
      <c r="J29" s="3" t="s">
        <v>115</v>
      </c>
      <c r="L29" s="38" t="s">
        <v>22</v>
      </c>
    </row>
    <row r="30" spans="2:12" x14ac:dyDescent="0.2">
      <c r="B30" s="6">
        <f t="shared" si="2"/>
        <v>1680</v>
      </c>
      <c r="C30" s="7" t="s">
        <v>122</v>
      </c>
      <c r="D30" s="7" t="s">
        <v>123</v>
      </c>
      <c r="E30" s="7" t="s">
        <v>113</v>
      </c>
      <c r="F30" s="7"/>
      <c r="G30" s="7" t="s">
        <v>113</v>
      </c>
      <c r="H30" s="7"/>
      <c r="I30" s="3" t="s">
        <v>20</v>
      </c>
      <c r="J30" s="3" t="s">
        <v>115</v>
      </c>
      <c r="L30" s="38" t="s">
        <v>22</v>
      </c>
    </row>
    <row r="31" spans="2:12" x14ac:dyDescent="0.2">
      <c r="B31" s="6">
        <f t="shared" si="2"/>
        <v>1780</v>
      </c>
      <c r="C31" s="7" t="s">
        <v>124</v>
      </c>
      <c r="D31" s="7" t="s">
        <v>125</v>
      </c>
      <c r="E31" s="7" t="s">
        <v>113</v>
      </c>
      <c r="F31" s="7"/>
      <c r="G31" s="7" t="s">
        <v>113</v>
      </c>
      <c r="H31" s="7"/>
      <c r="I31" s="3" t="s">
        <v>20</v>
      </c>
      <c r="J31" s="3" t="s">
        <v>115</v>
      </c>
      <c r="L31" s="38" t="s">
        <v>22</v>
      </c>
    </row>
    <row r="32" spans="2:12" x14ac:dyDescent="0.2">
      <c r="B32" s="6">
        <f t="shared" si="2"/>
        <v>1880</v>
      </c>
      <c r="C32" s="7" t="s">
        <v>126</v>
      </c>
      <c r="D32" s="7" t="s">
        <v>127</v>
      </c>
      <c r="E32" s="7" t="s">
        <v>113</v>
      </c>
      <c r="F32" s="7"/>
      <c r="G32" s="7" t="s">
        <v>113</v>
      </c>
      <c r="H32" s="7"/>
      <c r="I32" s="3" t="s">
        <v>20</v>
      </c>
      <c r="J32" s="3" t="s">
        <v>115</v>
      </c>
    </row>
    <row r="33" spans="2:12" x14ac:dyDescent="0.2">
      <c r="B33" s="6">
        <f t="shared" si="2"/>
        <v>1810</v>
      </c>
      <c r="C33" s="7" t="s">
        <v>128</v>
      </c>
      <c r="D33" s="7" t="s">
        <v>129</v>
      </c>
      <c r="E33" s="7" t="s">
        <v>113</v>
      </c>
      <c r="F33" s="7"/>
      <c r="G33" s="7" t="s">
        <v>113</v>
      </c>
      <c r="H33" s="7"/>
      <c r="J33" s="3" t="s">
        <v>130</v>
      </c>
    </row>
    <row r="34" spans="2:12" x14ac:dyDescent="0.2">
      <c r="B34" s="18">
        <f t="shared" ref="B34:B40" si="3">+RIGHT(C34,4)*1</f>
        <v>1090</v>
      </c>
      <c r="C34" s="17" t="s">
        <v>131</v>
      </c>
      <c r="D34" s="17" t="s">
        <v>132</v>
      </c>
      <c r="E34" s="17" t="s">
        <v>133</v>
      </c>
      <c r="F34" s="19" t="s">
        <v>134</v>
      </c>
      <c r="G34" s="17" t="s">
        <v>133</v>
      </c>
      <c r="H34" s="19" t="s">
        <v>134</v>
      </c>
      <c r="I34" s="3" t="s">
        <v>20</v>
      </c>
      <c r="L34" s="38" t="s">
        <v>22</v>
      </c>
    </row>
    <row r="35" spans="2:12" x14ac:dyDescent="0.2">
      <c r="B35" s="6">
        <f t="shared" si="3"/>
        <v>1190</v>
      </c>
      <c r="C35" s="7" t="s">
        <v>135</v>
      </c>
      <c r="D35" s="7" t="s">
        <v>136</v>
      </c>
      <c r="E35" s="7" t="s">
        <v>133</v>
      </c>
      <c r="F35" s="7"/>
      <c r="G35" s="7" t="s">
        <v>133</v>
      </c>
      <c r="H35" s="7"/>
      <c r="I35" s="3" t="s">
        <v>20</v>
      </c>
      <c r="K35" s="35"/>
      <c r="L35" s="38" t="s">
        <v>22</v>
      </c>
    </row>
    <row r="36" spans="2:12" x14ac:dyDescent="0.2">
      <c r="B36" s="6">
        <f t="shared" si="3"/>
        <v>1290</v>
      </c>
      <c r="C36" s="7" t="s">
        <v>137</v>
      </c>
      <c r="D36" s="7" t="s">
        <v>138</v>
      </c>
      <c r="E36" s="7" t="s">
        <v>133</v>
      </c>
      <c r="F36" s="7"/>
      <c r="G36" s="7" t="s">
        <v>133</v>
      </c>
      <c r="H36" s="7"/>
      <c r="I36" s="3" t="s">
        <v>20</v>
      </c>
      <c r="L36" s="38" t="s">
        <v>22</v>
      </c>
    </row>
    <row r="37" spans="2:12" x14ac:dyDescent="0.2">
      <c r="B37" s="6">
        <f t="shared" si="3"/>
        <v>1390</v>
      </c>
      <c r="C37" s="7" t="s">
        <v>139</v>
      </c>
      <c r="D37" s="7" t="s">
        <v>140</v>
      </c>
      <c r="E37" s="7" t="s">
        <v>133</v>
      </c>
      <c r="F37" s="7"/>
      <c r="G37" s="7" t="s">
        <v>133</v>
      </c>
      <c r="H37" s="7"/>
      <c r="I37" s="3" t="s">
        <v>20</v>
      </c>
      <c r="L37" s="38" t="s">
        <v>22</v>
      </c>
    </row>
    <row r="38" spans="2:12" x14ac:dyDescent="0.2">
      <c r="B38" s="6">
        <f t="shared" si="3"/>
        <v>1490</v>
      </c>
      <c r="C38" s="7" t="s">
        <v>141</v>
      </c>
      <c r="D38" s="7" t="s">
        <v>142</v>
      </c>
      <c r="E38" s="7" t="s">
        <v>133</v>
      </c>
      <c r="F38" s="7"/>
      <c r="G38" s="7" t="s">
        <v>133</v>
      </c>
      <c r="H38" s="7"/>
      <c r="I38" s="3" t="s">
        <v>20</v>
      </c>
      <c r="L38" s="38" t="s">
        <v>22</v>
      </c>
    </row>
    <row r="39" spans="2:12" x14ac:dyDescent="0.2">
      <c r="B39" s="6">
        <f t="shared" si="3"/>
        <v>1690</v>
      </c>
      <c r="C39" s="7" t="s">
        <v>143</v>
      </c>
      <c r="D39" s="7" t="s">
        <v>144</v>
      </c>
      <c r="E39" s="7" t="s">
        <v>133</v>
      </c>
      <c r="F39" s="7"/>
      <c r="G39" s="7" t="s">
        <v>133</v>
      </c>
      <c r="H39" s="7"/>
      <c r="I39" s="3" t="s">
        <v>20</v>
      </c>
      <c r="L39" s="38" t="s">
        <v>22</v>
      </c>
    </row>
    <row r="40" spans="2:12" x14ac:dyDescent="0.2">
      <c r="B40" s="6">
        <f t="shared" si="3"/>
        <v>1890</v>
      </c>
      <c r="C40" s="7" t="s">
        <v>145</v>
      </c>
      <c r="D40" s="7" t="s">
        <v>146</v>
      </c>
      <c r="E40" s="7" t="s">
        <v>133</v>
      </c>
      <c r="F40" s="7"/>
      <c r="G40" s="7" t="s">
        <v>133</v>
      </c>
      <c r="H40" s="7"/>
      <c r="I40" s="3" t="s">
        <v>20</v>
      </c>
      <c r="L40" s="38" t="s">
        <v>22</v>
      </c>
    </row>
    <row r="41" spans="2:12" x14ac:dyDescent="0.2">
      <c r="B41" s="18">
        <f t="shared" ref="B41:B59" si="4">+RIGHT(C41,4)*1</f>
        <v>5710</v>
      </c>
      <c r="C41" s="17" t="s">
        <v>147</v>
      </c>
      <c r="D41" s="17" t="s">
        <v>148</v>
      </c>
      <c r="E41" s="17" t="s">
        <v>149</v>
      </c>
      <c r="F41" s="19" t="s">
        <v>150</v>
      </c>
      <c r="G41" s="17" t="s">
        <v>103</v>
      </c>
      <c r="H41" s="19" t="s">
        <v>104</v>
      </c>
      <c r="I41" s="3" t="s">
        <v>20</v>
      </c>
      <c r="L41" s="38" t="s">
        <v>22</v>
      </c>
    </row>
    <row r="42" spans="2:12" x14ac:dyDescent="0.2">
      <c r="B42" s="6">
        <f t="shared" si="4"/>
        <v>5730</v>
      </c>
      <c r="C42" s="7" t="s">
        <v>151</v>
      </c>
      <c r="D42" s="7" t="s">
        <v>152</v>
      </c>
      <c r="E42" s="7" t="s">
        <v>149</v>
      </c>
      <c r="F42" s="7"/>
      <c r="G42" s="7" t="s">
        <v>149</v>
      </c>
      <c r="H42" s="7"/>
      <c r="I42" s="3" t="s">
        <v>28</v>
      </c>
    </row>
    <row r="43" spans="2:12" x14ac:dyDescent="0.2">
      <c r="B43" s="18">
        <f t="shared" si="4"/>
        <v>1170</v>
      </c>
      <c r="C43" s="17" t="s">
        <v>153</v>
      </c>
      <c r="D43" s="17" t="s">
        <v>154</v>
      </c>
      <c r="E43" s="17" t="s">
        <v>62</v>
      </c>
      <c r="F43" s="19" t="s">
        <v>63</v>
      </c>
      <c r="G43" s="17" t="s">
        <v>62</v>
      </c>
      <c r="H43" s="19" t="s">
        <v>63</v>
      </c>
      <c r="I43" s="3" t="s">
        <v>28</v>
      </c>
      <c r="J43" s="3" t="s">
        <v>155</v>
      </c>
    </row>
    <row r="44" spans="2:12" x14ac:dyDescent="0.2">
      <c r="B44" s="18">
        <f t="shared" si="4"/>
        <v>1000</v>
      </c>
      <c r="C44" s="17" t="s">
        <v>156</v>
      </c>
      <c r="D44" s="17" t="s">
        <v>157</v>
      </c>
      <c r="E44" s="17" t="s">
        <v>158</v>
      </c>
      <c r="F44" s="19" t="s">
        <v>159</v>
      </c>
      <c r="G44" s="17" t="s">
        <v>158</v>
      </c>
      <c r="H44" s="19" t="s">
        <v>159</v>
      </c>
      <c r="I44" s="3" t="s">
        <v>20</v>
      </c>
      <c r="J44" s="3" t="s">
        <v>160</v>
      </c>
      <c r="L44" s="38" t="s">
        <v>22</v>
      </c>
    </row>
    <row r="45" spans="2:12" x14ac:dyDescent="0.2">
      <c r="B45" s="18">
        <f t="shared" si="4"/>
        <v>8650</v>
      </c>
      <c r="C45" s="17" t="s">
        <v>161</v>
      </c>
      <c r="D45" s="17" t="s">
        <v>162</v>
      </c>
      <c r="E45" s="20" t="s">
        <v>163</v>
      </c>
      <c r="F45" s="19" t="s">
        <v>164</v>
      </c>
      <c r="G45" s="20" t="s">
        <v>163</v>
      </c>
      <c r="H45" s="19" t="s">
        <v>164</v>
      </c>
      <c r="I45" s="3" t="s">
        <v>20</v>
      </c>
      <c r="L45" s="38" t="s">
        <v>22</v>
      </c>
    </row>
    <row r="46" spans="2:12" x14ac:dyDescent="0.2">
      <c r="B46" s="18">
        <f t="shared" si="4"/>
        <v>1510</v>
      </c>
      <c r="C46" s="17" t="s">
        <v>165</v>
      </c>
      <c r="D46" s="17" t="s">
        <v>166</v>
      </c>
      <c r="E46" s="20" t="s">
        <v>167</v>
      </c>
      <c r="F46" s="19" t="s">
        <v>168</v>
      </c>
      <c r="G46" s="20" t="s">
        <v>169</v>
      </c>
      <c r="H46" s="19" t="s">
        <v>170</v>
      </c>
      <c r="I46" s="3" t="s">
        <v>20</v>
      </c>
      <c r="J46" s="3" t="s">
        <v>171</v>
      </c>
    </row>
    <row r="47" spans="2:12" x14ac:dyDescent="0.2">
      <c r="B47" s="18">
        <f t="shared" si="4"/>
        <v>1300</v>
      </c>
      <c r="C47" s="17" t="s">
        <v>172</v>
      </c>
      <c r="D47" s="17" t="s">
        <v>173</v>
      </c>
      <c r="E47" s="20" t="s">
        <v>174</v>
      </c>
      <c r="F47" s="19" t="s">
        <v>175</v>
      </c>
      <c r="G47" s="20" t="s">
        <v>176</v>
      </c>
      <c r="H47" s="19" t="s">
        <v>177</v>
      </c>
      <c r="I47" s="3" t="s">
        <v>20</v>
      </c>
      <c r="J47" s="3" t="s">
        <v>178</v>
      </c>
      <c r="L47" s="38" t="s">
        <v>22</v>
      </c>
    </row>
    <row r="48" spans="2:12" x14ac:dyDescent="0.2">
      <c r="B48" s="6">
        <f t="shared" si="4"/>
        <v>1500</v>
      </c>
      <c r="C48" s="7" t="s">
        <v>179</v>
      </c>
      <c r="D48" s="7" t="s">
        <v>180</v>
      </c>
      <c r="E48" s="7" t="s">
        <v>174</v>
      </c>
      <c r="F48" s="7"/>
      <c r="G48" s="7" t="s">
        <v>176</v>
      </c>
      <c r="H48" s="7"/>
      <c r="I48" s="3" t="s">
        <v>20</v>
      </c>
      <c r="J48" s="3" t="s">
        <v>178</v>
      </c>
      <c r="L48" s="38" t="s">
        <v>22</v>
      </c>
    </row>
    <row r="49" spans="2:12" x14ac:dyDescent="0.2">
      <c r="B49" s="18">
        <f t="shared" si="4"/>
        <v>6000</v>
      </c>
      <c r="C49" s="17" t="s">
        <v>181</v>
      </c>
      <c r="D49" s="17" t="s">
        <v>182</v>
      </c>
      <c r="E49" s="20" t="s">
        <v>183</v>
      </c>
      <c r="F49" s="19" t="s">
        <v>184</v>
      </c>
      <c r="G49" s="20" t="s">
        <v>183</v>
      </c>
      <c r="H49" s="19" t="s">
        <v>184</v>
      </c>
      <c r="I49" s="3" t="s">
        <v>20</v>
      </c>
      <c r="L49" s="38" t="s">
        <v>22</v>
      </c>
    </row>
    <row r="50" spans="2:12" x14ac:dyDescent="0.2">
      <c r="B50" s="18">
        <f t="shared" ref="B50:B51" si="5">+RIGHT(C50,4)*1</f>
        <v>1520</v>
      </c>
      <c r="C50" s="17" t="s">
        <v>185</v>
      </c>
      <c r="D50" s="17" t="s">
        <v>186</v>
      </c>
      <c r="E50" s="17" t="s">
        <v>187</v>
      </c>
      <c r="F50" s="10" t="s">
        <v>188</v>
      </c>
      <c r="G50" s="26" t="s">
        <v>189</v>
      </c>
      <c r="H50" s="27" t="s">
        <v>190</v>
      </c>
      <c r="I50" s="3" t="s">
        <v>20</v>
      </c>
    </row>
    <row r="51" spans="2:12" x14ac:dyDescent="0.2">
      <c r="B51" s="6">
        <f t="shared" si="5"/>
        <v>1790</v>
      </c>
      <c r="C51" s="7" t="s">
        <v>191</v>
      </c>
      <c r="D51" s="7" t="s">
        <v>192</v>
      </c>
      <c r="E51" s="7" t="s">
        <v>193</v>
      </c>
      <c r="F51" s="10" t="s">
        <v>194</v>
      </c>
      <c r="G51" s="7" t="s">
        <v>189</v>
      </c>
      <c r="H51" s="7" t="s">
        <v>190</v>
      </c>
      <c r="I51" s="3" t="s">
        <v>20</v>
      </c>
    </row>
    <row r="52" spans="2:12" x14ac:dyDescent="0.2">
      <c r="B52" s="6">
        <f>+RIGHT(C52,4)*1</f>
        <v>1600</v>
      </c>
      <c r="C52" s="7" t="s">
        <v>195</v>
      </c>
      <c r="D52" s="7" t="s">
        <v>196</v>
      </c>
      <c r="E52" s="7" t="s">
        <v>197</v>
      </c>
      <c r="F52" s="7" t="s">
        <v>198</v>
      </c>
      <c r="G52" s="7" t="s">
        <v>189</v>
      </c>
      <c r="H52" s="7" t="s">
        <v>190</v>
      </c>
      <c r="I52" s="3" t="s">
        <v>20</v>
      </c>
    </row>
    <row r="53" spans="2:12" x14ac:dyDescent="0.2">
      <c r="B53" s="18">
        <f t="shared" si="4"/>
        <v>1040</v>
      </c>
      <c r="C53" s="17" t="s">
        <v>199</v>
      </c>
      <c r="D53" s="17" t="s">
        <v>200</v>
      </c>
      <c r="E53" s="17" t="s">
        <v>201</v>
      </c>
      <c r="F53" s="19" t="s">
        <v>202</v>
      </c>
      <c r="G53" s="17" t="s">
        <v>201</v>
      </c>
      <c r="H53" s="19" t="s">
        <v>202</v>
      </c>
      <c r="I53" s="3" t="s">
        <v>20</v>
      </c>
      <c r="J53" s="3" t="s">
        <v>203</v>
      </c>
    </row>
    <row r="54" spans="2:12" x14ac:dyDescent="0.2">
      <c r="B54" s="6">
        <f t="shared" si="4"/>
        <v>1240</v>
      </c>
      <c r="C54" s="7" t="s">
        <v>204</v>
      </c>
      <c r="D54" s="7" t="s">
        <v>205</v>
      </c>
      <c r="E54" s="7" t="s">
        <v>201</v>
      </c>
      <c r="F54" s="7"/>
      <c r="G54" s="7" t="s">
        <v>201</v>
      </c>
      <c r="H54" s="7"/>
      <c r="I54" s="3" t="s">
        <v>20</v>
      </c>
      <c r="J54" s="3" t="s">
        <v>203</v>
      </c>
    </row>
    <row r="55" spans="2:12" x14ac:dyDescent="0.2">
      <c r="B55" s="6">
        <f t="shared" si="4"/>
        <v>1440</v>
      </c>
      <c r="C55" s="7" t="s">
        <v>206</v>
      </c>
      <c r="D55" s="7" t="s">
        <v>207</v>
      </c>
      <c r="E55" s="7" t="s">
        <v>201</v>
      </c>
      <c r="F55" s="7"/>
      <c r="G55" s="7" t="s">
        <v>201</v>
      </c>
      <c r="H55" s="7"/>
      <c r="I55" s="3" t="s">
        <v>20</v>
      </c>
      <c r="J55" s="3" t="s">
        <v>203</v>
      </c>
    </row>
    <row r="56" spans="2:12" x14ac:dyDescent="0.2">
      <c r="B56" s="6">
        <f t="shared" si="4"/>
        <v>1640</v>
      </c>
      <c r="C56" s="7" t="s">
        <v>208</v>
      </c>
      <c r="D56" s="7" t="s">
        <v>209</v>
      </c>
      <c r="E56" s="7" t="s">
        <v>201</v>
      </c>
      <c r="F56" s="7"/>
      <c r="G56" s="7" t="s">
        <v>201</v>
      </c>
      <c r="H56" s="7"/>
      <c r="I56" s="3" t="s">
        <v>20</v>
      </c>
      <c r="J56" s="3" t="s">
        <v>203</v>
      </c>
    </row>
    <row r="57" spans="2:12" x14ac:dyDescent="0.2">
      <c r="B57" s="6">
        <f t="shared" si="4"/>
        <v>1660</v>
      </c>
      <c r="C57" s="7" t="s">
        <v>210</v>
      </c>
      <c r="D57" s="7" t="s">
        <v>211</v>
      </c>
      <c r="E57" s="7" t="s">
        <v>201</v>
      </c>
      <c r="F57" s="7"/>
      <c r="G57" s="7" t="s">
        <v>201</v>
      </c>
      <c r="H57" s="7"/>
      <c r="I57" s="3" t="s">
        <v>20</v>
      </c>
      <c r="J57" s="3" t="s">
        <v>203</v>
      </c>
    </row>
    <row r="58" spans="2:12" x14ac:dyDescent="0.2">
      <c r="B58" s="6">
        <f t="shared" si="4"/>
        <v>1840</v>
      </c>
      <c r="C58" s="7" t="s">
        <v>212</v>
      </c>
      <c r="D58" s="7" t="s">
        <v>213</v>
      </c>
      <c r="E58" s="7" t="s">
        <v>201</v>
      </c>
      <c r="F58" s="7"/>
      <c r="G58" s="7" t="s">
        <v>201</v>
      </c>
      <c r="H58" s="7"/>
      <c r="I58" s="3" t="s">
        <v>20</v>
      </c>
      <c r="J58" s="3" t="s">
        <v>203</v>
      </c>
    </row>
    <row r="59" spans="2:12" x14ac:dyDescent="0.2">
      <c r="B59" s="6">
        <f t="shared" si="4"/>
        <v>1940</v>
      </c>
      <c r="C59" s="7" t="s">
        <v>214</v>
      </c>
      <c r="D59" s="7" t="s">
        <v>215</v>
      </c>
      <c r="E59" s="7" t="s">
        <v>201</v>
      </c>
      <c r="F59" s="7"/>
      <c r="G59" s="7" t="s">
        <v>201</v>
      </c>
      <c r="H59" s="7"/>
      <c r="I59" s="3" t="s">
        <v>20</v>
      </c>
      <c r="J59" s="3" t="s">
        <v>203</v>
      </c>
    </row>
    <row r="60" spans="2:12" x14ac:dyDescent="0.2">
      <c r="B60" s="6">
        <v>1901</v>
      </c>
      <c r="C60" s="7" t="s">
        <v>216</v>
      </c>
      <c r="D60" s="7" t="s">
        <v>217</v>
      </c>
      <c r="E60" s="7" t="s">
        <v>201</v>
      </c>
      <c r="F60" s="7"/>
      <c r="G60" s="7" t="s">
        <v>201</v>
      </c>
      <c r="H60" s="7"/>
      <c r="I60" s="3" t="s">
        <v>20</v>
      </c>
      <c r="J60" s="3" t="s">
        <v>203</v>
      </c>
    </row>
    <row r="61" spans="2:12" x14ac:dyDescent="0.2">
      <c r="B61" s="9">
        <f t="shared" ref="B61:B77" si="6">+RIGHT(C61,4)*1</f>
        <v>1230</v>
      </c>
      <c r="C61" s="8" t="s">
        <v>218</v>
      </c>
      <c r="D61" s="8" t="s">
        <v>219</v>
      </c>
      <c r="E61" s="8" t="s">
        <v>220</v>
      </c>
      <c r="F61" s="10" t="s">
        <v>221</v>
      </c>
      <c r="G61" s="8" t="s">
        <v>220</v>
      </c>
      <c r="H61" s="10" t="s">
        <v>221</v>
      </c>
      <c r="I61" s="3" t="s">
        <v>20</v>
      </c>
      <c r="J61" s="3" t="s">
        <v>222</v>
      </c>
    </row>
    <row r="62" spans="2:12" x14ac:dyDescent="0.2">
      <c r="B62" s="6">
        <f t="shared" si="6"/>
        <v>1700</v>
      </c>
      <c r="C62" s="7" t="s">
        <v>223</v>
      </c>
      <c r="D62" s="7" t="s">
        <v>224</v>
      </c>
      <c r="E62" s="7" t="s">
        <v>220</v>
      </c>
      <c r="F62" s="7"/>
      <c r="G62" s="7" t="s">
        <v>220</v>
      </c>
      <c r="H62" s="7"/>
      <c r="I62" s="3" t="s">
        <v>20</v>
      </c>
      <c r="J62" s="3" t="s">
        <v>222</v>
      </c>
    </row>
    <row r="63" spans="2:12" x14ac:dyDescent="0.2">
      <c r="B63" s="6">
        <f t="shared" si="6"/>
        <v>5720</v>
      </c>
      <c r="C63" s="7" t="s">
        <v>225</v>
      </c>
      <c r="D63" s="7" t="s">
        <v>226</v>
      </c>
      <c r="E63" s="7" t="s">
        <v>220</v>
      </c>
      <c r="F63" s="7"/>
      <c r="G63" s="7" t="s">
        <v>220</v>
      </c>
      <c r="H63" s="7"/>
      <c r="I63" s="3" t="s">
        <v>20</v>
      </c>
      <c r="J63" s="3" t="s">
        <v>222</v>
      </c>
    </row>
    <row r="64" spans="2:12" ht="15" x14ac:dyDescent="0.25">
      <c r="B64" s="6">
        <f t="shared" si="6"/>
        <v>6260</v>
      </c>
      <c r="C64" s="7" t="s">
        <v>227</v>
      </c>
      <c r="D64" s="7" t="s">
        <v>228</v>
      </c>
      <c r="E64" s="7" t="s">
        <v>220</v>
      </c>
      <c r="F64" s="7"/>
      <c r="G64" s="7" t="s">
        <v>220</v>
      </c>
      <c r="H64" s="7"/>
      <c r="I64" s="3" t="s">
        <v>20</v>
      </c>
      <c r="J64" s="3" t="s">
        <v>222</v>
      </c>
      <c r="K64"/>
      <c r="L64"/>
    </row>
    <row r="65" spans="2:12" ht="15" x14ac:dyDescent="0.25">
      <c r="B65" s="6">
        <f t="shared" si="6"/>
        <v>6580</v>
      </c>
      <c r="C65" s="7" t="s">
        <v>229</v>
      </c>
      <c r="D65" s="7" t="s">
        <v>230</v>
      </c>
      <c r="E65" s="7" t="s">
        <v>220</v>
      </c>
      <c r="F65" s="7"/>
      <c r="G65" s="7" t="s">
        <v>220</v>
      </c>
      <c r="H65" s="7"/>
      <c r="I65" s="3" t="s">
        <v>20</v>
      </c>
      <c r="J65" s="3" t="s">
        <v>222</v>
      </c>
      <c r="K65"/>
      <c r="L65"/>
    </row>
    <row r="66" spans="2:12" ht="15" x14ac:dyDescent="0.25">
      <c r="B66" s="6">
        <f t="shared" si="6"/>
        <v>8530</v>
      </c>
      <c r="C66" s="7" t="s">
        <v>231</v>
      </c>
      <c r="D66" s="7" t="s">
        <v>232</v>
      </c>
      <c r="E66" s="7" t="s">
        <v>220</v>
      </c>
      <c r="F66" s="7"/>
      <c r="G66" s="7" t="s">
        <v>220</v>
      </c>
      <c r="H66" s="7"/>
      <c r="I66" s="3" t="s">
        <v>20</v>
      </c>
      <c r="J66" s="3" t="s">
        <v>222</v>
      </c>
      <c r="K66"/>
      <c r="L66"/>
    </row>
    <row r="67" spans="2:12" ht="15" x14ac:dyDescent="0.25">
      <c r="B67" s="6">
        <f t="shared" si="6"/>
        <v>8540</v>
      </c>
      <c r="C67" s="7" t="s">
        <v>233</v>
      </c>
      <c r="D67" s="7" t="s">
        <v>234</v>
      </c>
      <c r="E67" s="7" t="s">
        <v>220</v>
      </c>
      <c r="F67" s="7"/>
      <c r="G67" s="7" t="s">
        <v>220</v>
      </c>
      <c r="H67" s="7"/>
      <c r="I67" s="3" t="s">
        <v>20</v>
      </c>
      <c r="J67" s="3" t="s">
        <v>222</v>
      </c>
      <c r="K67"/>
      <c r="L67"/>
    </row>
    <row r="68" spans="2:12" ht="15" x14ac:dyDescent="0.25">
      <c r="B68" s="6">
        <f t="shared" si="6"/>
        <v>8550</v>
      </c>
      <c r="C68" s="7" t="s">
        <v>235</v>
      </c>
      <c r="D68" s="7" t="s">
        <v>236</v>
      </c>
      <c r="E68" s="7" t="s">
        <v>220</v>
      </c>
      <c r="F68" s="7"/>
      <c r="G68" s="7" t="s">
        <v>220</v>
      </c>
      <c r="H68" s="7"/>
      <c r="I68" s="3" t="s">
        <v>20</v>
      </c>
      <c r="J68" s="3" t="s">
        <v>222</v>
      </c>
      <c r="K68"/>
      <c r="L68"/>
    </row>
    <row r="69" spans="2:12" ht="15" x14ac:dyDescent="0.25">
      <c r="B69" s="6">
        <f t="shared" si="6"/>
        <v>8560</v>
      </c>
      <c r="C69" s="7" t="s">
        <v>237</v>
      </c>
      <c r="D69" s="7" t="s">
        <v>238</v>
      </c>
      <c r="E69" s="7" t="s">
        <v>220</v>
      </c>
      <c r="F69" s="7"/>
      <c r="G69" s="7" t="s">
        <v>220</v>
      </c>
      <c r="H69" s="7"/>
      <c r="I69" s="3" t="s">
        <v>20</v>
      </c>
      <c r="J69" s="3" t="s">
        <v>222</v>
      </c>
      <c r="K69"/>
      <c r="L69"/>
    </row>
    <row r="70" spans="2:12" ht="15" x14ac:dyDescent="0.25">
      <c r="B70" s="6">
        <f t="shared" si="6"/>
        <v>8590</v>
      </c>
      <c r="C70" s="7" t="s">
        <v>239</v>
      </c>
      <c r="D70" s="7" t="s">
        <v>240</v>
      </c>
      <c r="E70" s="7" t="s">
        <v>220</v>
      </c>
      <c r="F70" s="7"/>
      <c r="G70" s="7" t="s">
        <v>220</v>
      </c>
      <c r="H70" s="7"/>
      <c r="I70" s="3" t="s">
        <v>20</v>
      </c>
      <c r="J70" s="3" t="s">
        <v>222</v>
      </c>
      <c r="K70"/>
      <c r="L70"/>
    </row>
    <row r="71" spans="2:12" ht="15" x14ac:dyDescent="0.25">
      <c r="B71" s="6">
        <f t="shared" si="6"/>
        <v>8610</v>
      </c>
      <c r="C71" s="7" t="s">
        <v>241</v>
      </c>
      <c r="D71" s="7" t="s">
        <v>242</v>
      </c>
      <c r="E71" s="7" t="s">
        <v>220</v>
      </c>
      <c r="F71" s="7"/>
      <c r="G71" s="7" t="s">
        <v>220</v>
      </c>
      <c r="H71" s="7"/>
      <c r="I71" s="3" t="s">
        <v>20</v>
      </c>
      <c r="J71" s="3" t="s">
        <v>222</v>
      </c>
      <c r="K71"/>
      <c r="L71"/>
    </row>
    <row r="72" spans="2:12" ht="15" x14ac:dyDescent="0.25">
      <c r="B72" s="6">
        <f t="shared" si="6"/>
        <v>8620</v>
      </c>
      <c r="C72" s="7" t="s">
        <v>243</v>
      </c>
      <c r="D72" s="7" t="s">
        <v>244</v>
      </c>
      <c r="E72" s="7" t="s">
        <v>220</v>
      </c>
      <c r="F72" s="7"/>
      <c r="G72" s="7" t="s">
        <v>220</v>
      </c>
      <c r="H72" s="7"/>
      <c r="I72" s="3" t="s">
        <v>20</v>
      </c>
      <c r="J72" s="3" t="s">
        <v>222</v>
      </c>
      <c r="K72"/>
      <c r="L72"/>
    </row>
    <row r="73" spans="2:12" ht="15" x14ac:dyDescent="0.25">
      <c r="B73" s="6">
        <f t="shared" si="6"/>
        <v>8930</v>
      </c>
      <c r="C73" s="7" t="s">
        <v>245</v>
      </c>
      <c r="D73" s="7" t="s">
        <v>246</v>
      </c>
      <c r="E73" s="7" t="s">
        <v>220</v>
      </c>
      <c r="F73" s="7"/>
      <c r="G73" s="7" t="s">
        <v>220</v>
      </c>
      <c r="H73" s="7"/>
      <c r="I73" s="3" t="s">
        <v>20</v>
      </c>
      <c r="J73" s="3" t="s">
        <v>222</v>
      </c>
      <c r="K73"/>
      <c r="L73"/>
    </row>
    <row r="74" spans="2:12" ht="15" x14ac:dyDescent="0.25">
      <c r="B74" s="6">
        <f t="shared" si="6"/>
        <v>1450</v>
      </c>
      <c r="C74" s="7" t="s">
        <v>247</v>
      </c>
      <c r="D74" s="7" t="s">
        <v>248</v>
      </c>
      <c r="E74" s="7" t="s">
        <v>220</v>
      </c>
      <c r="F74" s="7"/>
      <c r="G74" s="7" t="s">
        <v>220</v>
      </c>
      <c r="H74" s="7"/>
      <c r="I74" s="3" t="s">
        <v>20</v>
      </c>
      <c r="J74" s="3" t="s">
        <v>222</v>
      </c>
      <c r="K74"/>
      <c r="L74"/>
    </row>
    <row r="75" spans="2:12" ht="15" x14ac:dyDescent="0.25">
      <c r="B75" s="6">
        <f t="shared" si="6"/>
        <v>6630</v>
      </c>
      <c r="C75" s="7" t="s">
        <v>249</v>
      </c>
      <c r="D75" s="7" t="s">
        <v>250</v>
      </c>
      <c r="E75" s="7" t="s">
        <v>220</v>
      </c>
      <c r="F75" s="7"/>
      <c r="G75" s="7" t="s">
        <v>220</v>
      </c>
      <c r="H75" s="7"/>
      <c r="I75" s="3" t="s">
        <v>20</v>
      </c>
      <c r="J75" s="3" t="s">
        <v>222</v>
      </c>
      <c r="K75"/>
      <c r="L75"/>
    </row>
    <row r="76" spans="2:12" ht="15" x14ac:dyDescent="0.25">
      <c r="B76" s="6">
        <f t="shared" si="6"/>
        <v>8250</v>
      </c>
      <c r="C76" s="7" t="s">
        <v>251</v>
      </c>
      <c r="D76" s="7" t="s">
        <v>252</v>
      </c>
      <c r="E76" s="7" t="s">
        <v>220</v>
      </c>
      <c r="F76" s="7"/>
      <c r="G76" s="7" t="s">
        <v>220</v>
      </c>
      <c r="H76" s="7"/>
      <c r="I76" s="3" t="s">
        <v>20</v>
      </c>
      <c r="J76" s="3" t="s">
        <v>222</v>
      </c>
      <c r="K76"/>
      <c r="L76"/>
    </row>
    <row r="77" spans="2:12" ht="15" x14ac:dyDescent="0.25">
      <c r="B77" s="6">
        <f t="shared" si="6"/>
        <v>8520</v>
      </c>
      <c r="C77" s="7" t="s">
        <v>253</v>
      </c>
      <c r="D77" s="7" t="s">
        <v>254</v>
      </c>
      <c r="E77" s="7" t="s">
        <v>220</v>
      </c>
      <c r="F77" s="7"/>
      <c r="G77" s="7" t="s">
        <v>220</v>
      </c>
      <c r="H77" s="7"/>
      <c r="I77" s="3" t="s">
        <v>20</v>
      </c>
      <c r="J77" s="3" t="s">
        <v>222</v>
      </c>
      <c r="K77"/>
      <c r="L77"/>
    </row>
    <row r="78" spans="2:12" ht="15" x14ac:dyDescent="0.25">
      <c r="B78" s="6">
        <f>+RIGHT(C78,4)*1</f>
        <v>8600</v>
      </c>
      <c r="C78" s="7" t="s">
        <v>255</v>
      </c>
      <c r="D78" s="7" t="s">
        <v>256</v>
      </c>
      <c r="E78" s="7" t="s">
        <v>220</v>
      </c>
      <c r="F78" s="7"/>
      <c r="G78" s="7" t="s">
        <v>220</v>
      </c>
      <c r="H78" s="7"/>
      <c r="I78" s="3" t="s">
        <v>20</v>
      </c>
      <c r="J78" s="3" t="s">
        <v>222</v>
      </c>
      <c r="K78"/>
      <c r="L78"/>
    </row>
    <row r="79" spans="2:12" x14ac:dyDescent="0.2">
      <c r="B79" s="9">
        <f>+RIGHT(C79,4)*1</f>
        <v>9020</v>
      </c>
      <c r="C79" s="8" t="s">
        <v>257</v>
      </c>
      <c r="D79" s="8" t="s">
        <v>258</v>
      </c>
      <c r="E79" s="8" t="s">
        <v>259</v>
      </c>
      <c r="F79" s="10" t="s">
        <v>260</v>
      </c>
      <c r="G79" s="8" t="s">
        <v>259</v>
      </c>
      <c r="H79" s="10" t="s">
        <v>260</v>
      </c>
      <c r="I79" s="3" t="s">
        <v>32</v>
      </c>
      <c r="L79" s="38" t="s">
        <v>22</v>
      </c>
    </row>
    <row r="80" spans="2:12" x14ac:dyDescent="0.2">
      <c r="B80" s="6">
        <f>+RIGHT(C80,4)*1</f>
        <v>9030</v>
      </c>
      <c r="C80" s="7" t="s">
        <v>261</v>
      </c>
      <c r="D80" s="7" t="s">
        <v>262</v>
      </c>
      <c r="E80" s="7" t="s">
        <v>259</v>
      </c>
      <c r="F80" s="7"/>
      <c r="G80" s="7" t="s">
        <v>259</v>
      </c>
      <c r="H80" s="7"/>
      <c r="I80" s="3" t="s">
        <v>20</v>
      </c>
      <c r="L80" s="38" t="s">
        <v>22</v>
      </c>
    </row>
    <row r="81" spans="2:12" ht="15" x14ac:dyDescent="0.25">
      <c r="B81" s="6">
        <f>+RIGHT(C81,4)*1</f>
        <v>9040</v>
      </c>
      <c r="C81" s="7" t="s">
        <v>263</v>
      </c>
      <c r="D81" s="7" t="s">
        <v>264</v>
      </c>
      <c r="E81" s="7" t="s">
        <v>259</v>
      </c>
      <c r="F81" s="7"/>
      <c r="G81" s="7" t="s">
        <v>259</v>
      </c>
      <c r="H81" s="7"/>
      <c r="I81" s="3" t="s">
        <v>20</v>
      </c>
      <c r="L81"/>
    </row>
    <row r="82" spans="2:12" x14ac:dyDescent="0.2">
      <c r="B82" s="9"/>
      <c r="C82" s="8"/>
      <c r="D82" s="8" t="s">
        <v>265</v>
      </c>
      <c r="E82" s="8" t="s">
        <v>266</v>
      </c>
      <c r="F82" s="33" t="s">
        <v>267</v>
      </c>
      <c r="G82" s="8" t="s">
        <v>268</v>
      </c>
      <c r="H82" s="33" t="s">
        <v>269</v>
      </c>
      <c r="J82" s="3" t="s">
        <v>270</v>
      </c>
    </row>
    <row r="83" spans="2:12" ht="15" x14ac:dyDescent="0.2">
      <c r="B83" s="9"/>
      <c r="C83" s="8"/>
      <c r="D83" s="8" t="s">
        <v>271</v>
      </c>
      <c r="E83" s="8"/>
      <c r="F83" s="10"/>
      <c r="G83" s="8" t="s">
        <v>272</v>
      </c>
      <c r="H83" s="36" t="s">
        <v>273</v>
      </c>
      <c r="J83" s="3" t="s">
        <v>274</v>
      </c>
    </row>
  </sheetData>
  <autoFilter ref="B4:L83"/>
  <mergeCells count="1">
    <mergeCell ref="N4:O4"/>
  </mergeCells>
  <conditionalFormatting sqref="B5:B10">
    <cfRule type="duplicateValues" dxfId="14" priority="15"/>
  </conditionalFormatting>
  <conditionalFormatting sqref="B12:B13">
    <cfRule type="duplicateValues" dxfId="13" priority="14"/>
  </conditionalFormatting>
  <conditionalFormatting sqref="B14:B25">
    <cfRule type="duplicateValues" dxfId="12" priority="40"/>
  </conditionalFormatting>
  <conditionalFormatting sqref="B26:B32">
    <cfRule type="duplicateValues" dxfId="11" priority="41"/>
  </conditionalFormatting>
  <conditionalFormatting sqref="B33 B11">
    <cfRule type="duplicateValues" dxfId="10" priority="42"/>
  </conditionalFormatting>
  <conditionalFormatting sqref="B34:B40">
    <cfRule type="duplicateValues" dxfId="9" priority="10"/>
  </conditionalFormatting>
  <conditionalFormatting sqref="B50:B52">
    <cfRule type="duplicateValues" dxfId="8" priority="8"/>
  </conditionalFormatting>
  <conditionalFormatting sqref="B53:B77 B41:B49">
    <cfRule type="duplicateValues" dxfId="7" priority="45"/>
  </conditionalFormatting>
  <conditionalFormatting sqref="B79">
    <cfRule type="duplicateValues" dxfId="6" priority="6"/>
  </conditionalFormatting>
  <conditionalFormatting sqref="B80:B81 B78">
    <cfRule type="duplicateValues" dxfId="5" priority="7"/>
  </conditionalFormatting>
  <conditionalFormatting sqref="B82">
    <cfRule type="duplicateValues" dxfId="4" priority="3"/>
  </conditionalFormatting>
  <conditionalFormatting sqref="B83">
    <cfRule type="duplicateValues" dxfId="3" priority="1"/>
  </conditionalFormatting>
  <conditionalFormatting sqref="G19">
    <cfRule type="duplicateValues" dxfId="2" priority="16"/>
  </conditionalFormatting>
  <hyperlinks>
    <hyperlink ref="H5" r:id="rId1"/>
    <hyperlink ref="F5" r:id="rId2"/>
    <hyperlink ref="F6" r:id="rId3"/>
    <hyperlink ref="F8" r:id="rId4"/>
    <hyperlink ref="F10" r:id="rId5"/>
    <hyperlink ref="F7" r:id="rId6"/>
    <hyperlink ref="F9" r:id="rId7"/>
    <hyperlink ref="H12" r:id="rId8"/>
    <hyperlink ref="F12" r:id="rId9"/>
    <hyperlink ref="F13" r:id="rId10"/>
    <hyperlink ref="H17" r:id="rId11"/>
    <hyperlink ref="H23" r:id="rId12"/>
    <hyperlink ref="F23" r:id="rId13"/>
    <hyperlink ref="F17" r:id="rId14"/>
    <hyperlink ref="H26" r:id="rId15"/>
    <hyperlink ref="F26" r:id="rId16"/>
    <hyperlink ref="H49" r:id="rId17"/>
    <hyperlink ref="H45" r:id="rId18"/>
    <hyperlink ref="H53" r:id="rId19"/>
    <hyperlink ref="H44" r:id="rId20"/>
    <hyperlink ref="F79" r:id="rId21"/>
    <hyperlink ref="H79" r:id="rId22"/>
    <hyperlink ref="F53" r:id="rId23"/>
    <hyperlink ref="F49" r:id="rId24"/>
    <hyperlink ref="F45" r:id="rId25"/>
    <hyperlink ref="H43" r:id="rId26"/>
    <hyperlink ref="F44" r:id="rId27"/>
    <hyperlink ref="F43" r:id="rId28"/>
    <hyperlink ref="F21" r:id="rId29"/>
    <hyperlink ref="H18" r:id="rId30"/>
    <hyperlink ref="F50" r:id="rId31"/>
    <hyperlink ref="F52" r:id="rId32"/>
    <hyperlink ref="H50" r:id="rId33"/>
    <hyperlink ref="H51" r:id="rId34"/>
    <hyperlink ref="H52" r:id="rId35"/>
    <hyperlink ref="F11" r:id="rId36"/>
    <hyperlink ref="F47" r:id="rId37"/>
    <hyperlink ref="F51" r:id="rId38"/>
    <hyperlink ref="F82" r:id="rId39"/>
    <hyperlink ref="H82" r:id="rId40"/>
    <hyperlink ref="H83" r:id="rId41"/>
    <hyperlink ref="H41" r:id="rId42"/>
    <hyperlink ref="H46" r:id="rId43"/>
  </hyperlinks>
  <pageMargins left="0.7" right="0.7" top="0.75" bottom="0.75" header="0.3" footer="0.3"/>
  <pageSetup paperSize="9" scale="33" orientation="portrait" r:id="rId44"/>
  <customProperties>
    <customPr name="GUID" r:id="rId45"/>
  </customProperties>
  <legacyDrawing r:id="rId4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E35"/>
  <sheetViews>
    <sheetView tabSelected="1" zoomScale="85" zoomScaleNormal="85" workbookViewId="0">
      <pane xSplit="2" ySplit="5" topLeftCell="AC6" activePane="bottomRight" state="frozen"/>
      <selection pane="topRight" activeCell="C1" sqref="C1"/>
      <selection pane="bottomLeft" activeCell="A6" sqref="A6"/>
      <selection pane="bottomRight" activeCell="AH1" sqref="AH1"/>
    </sheetView>
  </sheetViews>
  <sheetFormatPr defaultColWidth="17.140625" defaultRowHeight="15" x14ac:dyDescent="0.25"/>
  <cols>
    <col min="1" max="2" width="17.140625" style="39"/>
    <col min="3" max="3" width="32" style="39" customWidth="1"/>
    <col min="4" max="4" width="29.42578125" style="39" customWidth="1"/>
    <col min="5" max="5" width="22" style="39" bestFit="1" customWidth="1"/>
    <col min="6" max="6" width="76.7109375" style="39" bestFit="1" customWidth="1"/>
    <col min="7" max="7" width="48.140625" style="39" customWidth="1"/>
    <col min="8" max="8" width="31.5703125" style="39" customWidth="1"/>
    <col min="9" max="9" width="17.140625" style="39" hidden="1" customWidth="1"/>
    <col min="10" max="10" width="41" style="39" bestFit="1" customWidth="1"/>
    <col min="11" max="11" width="34.42578125" style="39" customWidth="1"/>
    <col min="12" max="12" width="25.42578125" style="39" customWidth="1"/>
    <col min="13" max="13" width="17.140625" style="39" hidden="1" customWidth="1"/>
    <col min="14" max="14" width="20.7109375" style="39" hidden="1" customWidth="1"/>
    <col min="15" max="15" width="20" style="39" customWidth="1"/>
    <col min="16" max="17" width="45.7109375" style="39" bestFit="1" customWidth="1"/>
    <col min="18" max="18" width="17.140625" style="39" customWidth="1"/>
    <col min="19" max="19" width="36.5703125" style="39" bestFit="1" customWidth="1"/>
    <col min="20" max="20" width="25.5703125" style="39" customWidth="1"/>
    <col min="21" max="21" width="17.140625" style="39" hidden="1" customWidth="1"/>
    <col min="22" max="22" width="39.140625" style="39" customWidth="1"/>
    <col min="23" max="23" width="28.85546875" style="39" customWidth="1"/>
    <col min="24" max="24" width="25.85546875" style="39" bestFit="1" customWidth="1"/>
    <col min="25" max="25" width="38.140625" style="39" customWidth="1"/>
    <col min="26" max="28" width="17.140625" style="39" hidden="1" customWidth="1"/>
    <col min="29" max="29" width="19.85546875" style="39" bestFit="1" customWidth="1"/>
    <col min="30" max="30" width="17.140625" style="39" hidden="1" customWidth="1"/>
    <col min="31" max="31" width="17.42578125" style="39" bestFit="1" customWidth="1"/>
    <col min="32" max="32" width="19.7109375" style="39" customWidth="1"/>
    <col min="33" max="34" width="17.140625" style="39" customWidth="1"/>
    <col min="35" max="35" width="43.7109375" style="39" bestFit="1" customWidth="1"/>
    <col min="36" max="36" width="58.140625" style="39" customWidth="1"/>
    <col min="37" max="37" width="35.7109375" style="39" customWidth="1"/>
    <col min="38" max="38" width="17.140625" style="39" customWidth="1"/>
    <col min="39" max="39" width="19" style="39" bestFit="1" customWidth="1"/>
    <col min="40" max="40" width="38.5703125" style="39" customWidth="1"/>
    <col min="41" max="41" width="17.140625" style="39" customWidth="1"/>
    <col min="42" max="42" width="19.85546875" style="39" bestFit="1" customWidth="1"/>
    <col min="43" max="43" width="24.85546875" style="39" customWidth="1"/>
    <col min="44" max="46" width="35.5703125" style="39" bestFit="1" customWidth="1"/>
    <col min="47" max="47" width="37.5703125" style="39" bestFit="1" customWidth="1"/>
    <col min="48" max="49" width="35.5703125" style="39" bestFit="1" customWidth="1"/>
    <col min="50" max="50" width="43" style="39" bestFit="1" customWidth="1"/>
    <col min="51" max="51" width="26.42578125" style="39" customWidth="1"/>
    <col min="52" max="52" width="23.140625" style="39" customWidth="1"/>
    <col min="53" max="53" width="17.140625" style="39" hidden="1" customWidth="1"/>
    <col min="54" max="54" width="35.5703125" style="39" bestFit="1" customWidth="1"/>
    <col min="55" max="55" width="32.140625" style="39" customWidth="1"/>
    <col min="56" max="56" width="31.28515625" style="39" customWidth="1"/>
    <col min="57" max="57" width="35.5703125" style="39" bestFit="1" customWidth="1"/>
    <col min="58" max="58" width="36" style="39" bestFit="1" customWidth="1"/>
    <col min="59" max="59" width="27.7109375" style="39" customWidth="1"/>
    <col min="60" max="60" width="30.5703125" style="39" customWidth="1"/>
    <col min="61" max="61" width="32" style="39" customWidth="1"/>
    <col min="62" max="62" width="38.5703125" style="39" customWidth="1"/>
    <col min="63" max="63" width="35.28515625" style="39" customWidth="1"/>
    <col min="64" max="64" width="21.140625" style="39" bestFit="1" customWidth="1"/>
    <col min="65" max="65" width="17.140625" style="39" customWidth="1"/>
    <col min="66" max="66" width="24.85546875" style="39" customWidth="1"/>
    <col min="67" max="67" width="17.140625" style="39" customWidth="1"/>
    <col min="68" max="68" width="17.28515625" style="39" bestFit="1" customWidth="1"/>
    <col min="69" max="69" width="49.140625" style="39" customWidth="1"/>
    <col min="70" max="70" width="11.7109375" style="39" bestFit="1" customWidth="1"/>
    <col min="71" max="71" width="17.140625" style="39"/>
    <col min="72" max="72" width="43.140625" style="39" bestFit="1" customWidth="1"/>
    <col min="73" max="73" width="22.7109375" style="39" customWidth="1"/>
    <col min="74" max="74" width="33.85546875" style="39" bestFit="1" customWidth="1"/>
    <col min="75" max="76" width="17.140625" style="39"/>
    <col min="77" max="77" width="35.28515625" style="39" bestFit="1" customWidth="1"/>
    <col min="78" max="78" width="32" style="39" customWidth="1"/>
    <col min="79" max="80" width="17.140625" style="39"/>
    <col min="81" max="81" width="21.7109375" style="39" customWidth="1"/>
    <col min="82" max="16384" width="17.140625" style="39"/>
  </cols>
  <sheetData>
    <row r="1" spans="1:81" x14ac:dyDescent="0.25">
      <c r="C1" s="40" t="s">
        <v>118</v>
      </c>
      <c r="D1" s="6" t="s">
        <v>253</v>
      </c>
      <c r="E1" s="6" t="s">
        <v>128</v>
      </c>
      <c r="F1" s="18" t="s">
        <v>147</v>
      </c>
      <c r="G1" s="6" t="s">
        <v>263</v>
      </c>
      <c r="H1" s="18" t="s">
        <v>111</v>
      </c>
      <c r="I1" s="18" t="s">
        <v>50</v>
      </c>
      <c r="J1" s="18" t="s">
        <v>82</v>
      </c>
      <c r="K1" s="6" t="s">
        <v>231</v>
      </c>
      <c r="L1" s="18" t="s">
        <v>185</v>
      </c>
      <c r="M1" s="6" t="s">
        <v>251</v>
      </c>
      <c r="N1" s="6" t="s">
        <v>227</v>
      </c>
      <c r="O1" s="6" t="s">
        <v>249</v>
      </c>
      <c r="P1" s="18" t="s">
        <v>172</v>
      </c>
      <c r="Q1" s="6" t="s">
        <v>179</v>
      </c>
      <c r="R1" s="6" t="s">
        <v>233</v>
      </c>
      <c r="S1" s="6" t="s">
        <v>124</v>
      </c>
      <c r="T1" s="18" t="s">
        <v>131</v>
      </c>
      <c r="U1" s="6" t="s">
        <v>243</v>
      </c>
      <c r="V1" s="18" t="s">
        <v>89</v>
      </c>
      <c r="W1" s="6" t="s">
        <v>195</v>
      </c>
      <c r="X1" s="6" t="s">
        <v>135</v>
      </c>
      <c r="Y1" s="6" t="s">
        <v>235</v>
      </c>
      <c r="Z1" s="6" t="s">
        <v>247</v>
      </c>
      <c r="AA1" s="6" t="s">
        <v>68</v>
      </c>
      <c r="AB1" s="6" t="s">
        <v>241</v>
      </c>
      <c r="AC1" s="6" t="s">
        <v>237</v>
      </c>
      <c r="AD1" s="6" t="s">
        <v>216</v>
      </c>
      <c r="AE1" s="18" t="s">
        <v>165</v>
      </c>
      <c r="AF1" s="6" t="s">
        <v>229</v>
      </c>
      <c r="AG1" s="6" t="s">
        <v>65</v>
      </c>
      <c r="AH1" s="9"/>
      <c r="AI1" s="18" t="s">
        <v>181</v>
      </c>
      <c r="AJ1" s="18" t="s">
        <v>14</v>
      </c>
      <c r="AK1" s="18" t="s">
        <v>76</v>
      </c>
      <c r="AL1" s="6" t="s">
        <v>57</v>
      </c>
      <c r="AM1" s="6" t="s">
        <v>47</v>
      </c>
      <c r="AN1" s="6" t="s">
        <v>96</v>
      </c>
      <c r="AO1" s="6" t="s">
        <v>139</v>
      </c>
      <c r="AP1" s="18" t="s">
        <v>161</v>
      </c>
      <c r="AQ1" s="6" t="s">
        <v>141</v>
      </c>
      <c r="AR1" s="6" t="s">
        <v>210</v>
      </c>
      <c r="AS1" s="6" t="s">
        <v>208</v>
      </c>
      <c r="AT1" s="6" t="s">
        <v>212</v>
      </c>
      <c r="AU1" s="6" t="s">
        <v>87</v>
      </c>
      <c r="AV1" s="6" t="s">
        <v>214</v>
      </c>
      <c r="AW1" s="6" t="s">
        <v>204</v>
      </c>
      <c r="AX1" s="18" t="s">
        <v>71</v>
      </c>
      <c r="AY1" s="6" t="s">
        <v>245</v>
      </c>
      <c r="AZ1" s="18" t="s">
        <v>99</v>
      </c>
      <c r="BA1" s="6" t="s">
        <v>151</v>
      </c>
      <c r="BB1" s="6" t="s">
        <v>206</v>
      </c>
      <c r="BC1" s="6" t="s">
        <v>116</v>
      </c>
      <c r="BD1" s="18" t="s">
        <v>60</v>
      </c>
      <c r="BE1" s="18" t="s">
        <v>199</v>
      </c>
      <c r="BF1" s="6" t="s">
        <v>33</v>
      </c>
      <c r="BG1" s="6" t="s">
        <v>239</v>
      </c>
      <c r="BH1" s="6" t="s">
        <v>145</v>
      </c>
      <c r="BI1" s="6" t="s">
        <v>255</v>
      </c>
      <c r="BJ1" s="6" t="s">
        <v>120</v>
      </c>
      <c r="BK1" s="6" t="s">
        <v>122</v>
      </c>
      <c r="BL1" s="6" t="s">
        <v>109</v>
      </c>
      <c r="BM1" s="6" t="s">
        <v>106</v>
      </c>
      <c r="BN1" s="6" t="s">
        <v>137</v>
      </c>
      <c r="BO1" s="6" t="s">
        <v>191</v>
      </c>
      <c r="BP1" s="6" t="s">
        <v>225</v>
      </c>
      <c r="BQ1" s="6" t="s">
        <v>29</v>
      </c>
      <c r="BR1" s="6" t="s">
        <v>126</v>
      </c>
      <c r="BS1" s="9"/>
      <c r="BT1" s="9" t="s">
        <v>257</v>
      </c>
      <c r="BU1" s="6" t="s">
        <v>261</v>
      </c>
      <c r="BV1" s="18" t="s">
        <v>156</v>
      </c>
      <c r="BW1" s="9" t="s">
        <v>218</v>
      </c>
      <c r="BX1" s="6" t="s">
        <v>38</v>
      </c>
      <c r="BY1" s="6" t="s">
        <v>42</v>
      </c>
      <c r="BZ1" s="6" t="s">
        <v>23</v>
      </c>
      <c r="CA1" s="6" t="s">
        <v>223</v>
      </c>
      <c r="CB1" s="18" t="s">
        <v>153</v>
      </c>
      <c r="CC1" s="6" t="s">
        <v>143</v>
      </c>
    </row>
    <row r="2" spans="1:81" s="45" customFormat="1" ht="31.5" customHeight="1" x14ac:dyDescent="0.25">
      <c r="A2" s="90" t="s">
        <v>293</v>
      </c>
      <c r="B2" s="90"/>
      <c r="C2" s="41" t="s">
        <v>119</v>
      </c>
      <c r="D2" s="42" t="s">
        <v>254</v>
      </c>
      <c r="E2" s="42" t="s">
        <v>129</v>
      </c>
      <c r="F2" s="43" t="s">
        <v>148</v>
      </c>
      <c r="G2" s="42" t="s">
        <v>264</v>
      </c>
      <c r="H2" s="43" t="s">
        <v>112</v>
      </c>
      <c r="I2" s="43" t="s">
        <v>51</v>
      </c>
      <c r="J2" s="43" t="s">
        <v>83</v>
      </c>
      <c r="K2" s="42" t="s">
        <v>232</v>
      </c>
      <c r="L2" s="43" t="s">
        <v>186</v>
      </c>
      <c r="M2" s="42" t="s">
        <v>252</v>
      </c>
      <c r="N2" s="42" t="s">
        <v>228</v>
      </c>
      <c r="O2" s="42" t="s">
        <v>250</v>
      </c>
      <c r="P2" s="43" t="s">
        <v>173</v>
      </c>
      <c r="Q2" s="42" t="s">
        <v>180</v>
      </c>
      <c r="R2" s="42" t="s">
        <v>234</v>
      </c>
      <c r="S2" s="42" t="s">
        <v>125</v>
      </c>
      <c r="T2" s="43" t="s">
        <v>132</v>
      </c>
      <c r="U2" s="42" t="s">
        <v>244</v>
      </c>
      <c r="V2" s="43" t="s">
        <v>90</v>
      </c>
      <c r="W2" s="42" t="s">
        <v>196</v>
      </c>
      <c r="X2" s="42" t="s">
        <v>136</v>
      </c>
      <c r="Y2" s="42" t="s">
        <v>236</v>
      </c>
      <c r="Z2" s="42" t="s">
        <v>248</v>
      </c>
      <c r="AA2" s="42" t="s">
        <v>69</v>
      </c>
      <c r="AB2" s="42" t="s">
        <v>242</v>
      </c>
      <c r="AC2" s="42" t="s">
        <v>238</v>
      </c>
      <c r="AD2" s="42" t="s">
        <v>217</v>
      </c>
      <c r="AE2" s="43" t="s">
        <v>166</v>
      </c>
      <c r="AF2" s="42" t="s">
        <v>462</v>
      </c>
      <c r="AG2" s="42" t="s">
        <v>66</v>
      </c>
      <c r="AH2" s="44" t="s">
        <v>271</v>
      </c>
      <c r="AI2" s="43" t="s">
        <v>182</v>
      </c>
      <c r="AJ2" s="43" t="s">
        <v>15</v>
      </c>
      <c r="AK2" s="43" t="s">
        <v>77</v>
      </c>
      <c r="AL2" s="42" t="s">
        <v>58</v>
      </c>
      <c r="AM2" s="42" t="s">
        <v>48</v>
      </c>
      <c r="AN2" s="42" t="s">
        <v>97</v>
      </c>
      <c r="AO2" s="42" t="s">
        <v>140</v>
      </c>
      <c r="AP2" s="43" t="s">
        <v>162</v>
      </c>
      <c r="AQ2" s="42" t="s">
        <v>142</v>
      </c>
      <c r="AR2" s="42" t="s">
        <v>211</v>
      </c>
      <c r="AS2" s="42" t="s">
        <v>209</v>
      </c>
      <c r="AT2" s="42" t="s">
        <v>213</v>
      </c>
      <c r="AU2" s="42" t="s">
        <v>88</v>
      </c>
      <c r="AV2" s="42" t="s">
        <v>215</v>
      </c>
      <c r="AW2" s="42" t="s">
        <v>205</v>
      </c>
      <c r="AX2" s="43" t="s">
        <v>72</v>
      </c>
      <c r="AY2" s="42" t="s">
        <v>246</v>
      </c>
      <c r="AZ2" s="43" t="s">
        <v>100</v>
      </c>
      <c r="BA2" s="42" t="s">
        <v>152</v>
      </c>
      <c r="BB2" s="42" t="s">
        <v>207</v>
      </c>
      <c r="BC2" s="42" t="s">
        <v>117</v>
      </c>
      <c r="BD2" s="43" t="s">
        <v>61</v>
      </c>
      <c r="BE2" s="43" t="s">
        <v>200</v>
      </c>
      <c r="BF2" s="42" t="s">
        <v>34</v>
      </c>
      <c r="BG2" s="42" t="s">
        <v>240</v>
      </c>
      <c r="BH2" s="42" t="s">
        <v>146</v>
      </c>
      <c r="BI2" s="42" t="s">
        <v>256</v>
      </c>
      <c r="BJ2" s="42" t="s">
        <v>121</v>
      </c>
      <c r="BK2" s="42" t="s">
        <v>123</v>
      </c>
      <c r="BL2" s="42" t="s">
        <v>110</v>
      </c>
      <c r="BM2" s="42" t="s">
        <v>107</v>
      </c>
      <c r="BN2" s="42" t="s">
        <v>138</v>
      </c>
      <c r="BO2" s="42" t="s">
        <v>192</v>
      </c>
      <c r="BP2" s="42" t="s">
        <v>226</v>
      </c>
      <c r="BQ2" s="42" t="s">
        <v>30</v>
      </c>
      <c r="BR2" s="42" t="s">
        <v>127</v>
      </c>
      <c r="BS2" s="44" t="s">
        <v>265</v>
      </c>
      <c r="BT2" s="44" t="s">
        <v>258</v>
      </c>
      <c r="BU2" s="42" t="s">
        <v>262</v>
      </c>
      <c r="BV2" s="43" t="s">
        <v>157</v>
      </c>
      <c r="BW2" s="44" t="s">
        <v>219</v>
      </c>
      <c r="BX2" s="42" t="s">
        <v>39</v>
      </c>
      <c r="BY2" s="42" t="s">
        <v>43</v>
      </c>
      <c r="BZ2" s="42" t="s">
        <v>24</v>
      </c>
      <c r="CA2" s="42" t="s">
        <v>224</v>
      </c>
      <c r="CB2" s="43" t="s">
        <v>154</v>
      </c>
      <c r="CC2" s="42" t="s">
        <v>144</v>
      </c>
    </row>
    <row r="3" spans="1:81" s="45" customFormat="1" ht="31.5" customHeight="1" x14ac:dyDescent="0.25">
      <c r="A3" s="90" t="s">
        <v>334</v>
      </c>
      <c r="B3" s="90"/>
      <c r="C3" s="50" t="s">
        <v>445</v>
      </c>
      <c r="D3" s="50" t="s">
        <v>358</v>
      </c>
      <c r="E3" s="50"/>
      <c r="F3" s="51" t="s">
        <v>335</v>
      </c>
      <c r="G3" s="50" t="s">
        <v>264</v>
      </c>
      <c r="H3" s="85" t="s">
        <v>446</v>
      </c>
      <c r="I3" s="51"/>
      <c r="J3" s="51" t="s">
        <v>341</v>
      </c>
      <c r="K3" s="50" t="s">
        <v>349</v>
      </c>
      <c r="L3" s="51" t="s">
        <v>420</v>
      </c>
      <c r="M3" s="50"/>
      <c r="N3" s="50"/>
      <c r="O3" s="50" t="s">
        <v>353</v>
      </c>
      <c r="P3" s="51" t="s">
        <v>342</v>
      </c>
      <c r="Q3" s="50" t="s">
        <v>360</v>
      </c>
      <c r="R3" s="50" t="s">
        <v>350</v>
      </c>
      <c r="S3" s="50" t="s">
        <v>447</v>
      </c>
      <c r="T3" s="51" t="s">
        <v>430</v>
      </c>
      <c r="U3" s="50"/>
      <c r="V3" s="51" t="s">
        <v>378</v>
      </c>
      <c r="W3" s="51" t="s">
        <v>421</v>
      </c>
      <c r="X3" s="50" t="s">
        <v>433</v>
      </c>
      <c r="Y3" s="50" t="s">
        <v>356</v>
      </c>
      <c r="Z3" s="50"/>
      <c r="AA3" s="50"/>
      <c r="AB3" s="50"/>
      <c r="AC3" s="50" t="s">
        <v>351</v>
      </c>
      <c r="AD3" s="50"/>
      <c r="AE3" s="51" t="s">
        <v>468</v>
      </c>
      <c r="AF3" s="50" t="s">
        <v>462</v>
      </c>
      <c r="AG3" s="50"/>
      <c r="AH3" s="52" t="s">
        <v>271</v>
      </c>
      <c r="AI3" s="51" t="s">
        <v>363</v>
      </c>
      <c r="AJ3" s="51" t="s">
        <v>15</v>
      </c>
      <c r="AK3" s="51" t="s">
        <v>368</v>
      </c>
      <c r="AL3" s="50" t="s">
        <v>58</v>
      </c>
      <c r="AM3" s="50" t="s">
        <v>371</v>
      </c>
      <c r="AN3" s="50" t="s">
        <v>382</v>
      </c>
      <c r="AO3" s="50"/>
      <c r="AP3" s="51" t="s">
        <v>434</v>
      </c>
      <c r="AQ3" s="50" t="s">
        <v>435</v>
      </c>
      <c r="AR3" s="50" t="s">
        <v>467</v>
      </c>
      <c r="AS3" s="50" t="s">
        <v>463</v>
      </c>
      <c r="AT3" s="50" t="s">
        <v>464</v>
      </c>
      <c r="AU3" s="50" t="s">
        <v>407</v>
      </c>
      <c r="AV3" s="50" t="s">
        <v>466</v>
      </c>
      <c r="AW3" s="50" t="s">
        <v>465</v>
      </c>
      <c r="AX3" s="51" t="s">
        <v>389</v>
      </c>
      <c r="AY3" s="50" t="s">
        <v>354</v>
      </c>
      <c r="AZ3" s="51" t="s">
        <v>395</v>
      </c>
      <c r="BA3" s="50"/>
      <c r="BB3" s="50" t="s">
        <v>456</v>
      </c>
      <c r="BC3" s="50" t="s">
        <v>442</v>
      </c>
      <c r="BD3" s="51" t="s">
        <v>386</v>
      </c>
      <c r="BE3" s="51" t="s">
        <v>454</v>
      </c>
      <c r="BF3" s="50" t="s">
        <v>401</v>
      </c>
      <c r="BG3" s="50" t="s">
        <v>355</v>
      </c>
      <c r="BH3" s="50" t="s">
        <v>436</v>
      </c>
      <c r="BI3" s="50" t="s">
        <v>346</v>
      </c>
      <c r="BJ3" s="50" t="s">
        <v>443</v>
      </c>
      <c r="BK3" s="50" t="s">
        <v>444</v>
      </c>
      <c r="BL3" s="50" t="s">
        <v>410</v>
      </c>
      <c r="BM3" s="50" t="s">
        <v>413</v>
      </c>
      <c r="BN3" s="50" t="s">
        <v>438</v>
      </c>
      <c r="BO3" s="50" t="s">
        <v>419</v>
      </c>
      <c r="BP3" s="50"/>
      <c r="BQ3" s="50" t="s">
        <v>336</v>
      </c>
      <c r="BR3" s="50"/>
      <c r="BS3" s="52"/>
      <c r="BT3" s="52"/>
      <c r="BU3" s="50" t="s">
        <v>453</v>
      </c>
      <c r="BV3" s="51" t="s">
        <v>157</v>
      </c>
      <c r="BW3" s="52"/>
      <c r="BX3" s="50"/>
      <c r="BY3" s="50" t="s">
        <v>425</v>
      </c>
      <c r="BZ3" s="50" t="s">
        <v>469</v>
      </c>
      <c r="CA3" s="50"/>
      <c r="CB3" s="51"/>
      <c r="CC3" s="50" t="s">
        <v>437</v>
      </c>
    </row>
    <row r="4" spans="1:81" s="45" customFormat="1" ht="31.5" customHeight="1" x14ac:dyDescent="0.25">
      <c r="A4" s="90" t="s">
        <v>332</v>
      </c>
      <c r="B4" s="90"/>
      <c r="C4" s="86" t="s">
        <v>441</v>
      </c>
      <c r="D4" s="68" t="s">
        <v>333</v>
      </c>
      <c r="E4" s="50"/>
      <c r="F4" s="51" t="s">
        <v>333</v>
      </c>
      <c r="G4" s="68" t="s">
        <v>333</v>
      </c>
      <c r="H4" s="86" t="s">
        <v>441</v>
      </c>
      <c r="I4" s="51"/>
      <c r="J4" s="68" t="s">
        <v>333</v>
      </c>
      <c r="K4" s="68" t="s">
        <v>333</v>
      </c>
      <c r="L4" s="68" t="s">
        <v>333</v>
      </c>
      <c r="M4" s="50"/>
      <c r="N4" s="50"/>
      <c r="O4" s="68" t="s">
        <v>333</v>
      </c>
      <c r="P4" s="51" t="s">
        <v>333</v>
      </c>
      <c r="Q4" s="50" t="s">
        <v>333</v>
      </c>
      <c r="R4" s="68" t="s">
        <v>333</v>
      </c>
      <c r="S4" s="86" t="s">
        <v>441</v>
      </c>
      <c r="T4" s="68" t="s">
        <v>333</v>
      </c>
      <c r="U4" s="50"/>
      <c r="V4" s="68" t="s">
        <v>333</v>
      </c>
      <c r="W4" s="68" t="s">
        <v>333</v>
      </c>
      <c r="X4" s="68" t="s">
        <v>333</v>
      </c>
      <c r="Y4" s="68" t="s">
        <v>333</v>
      </c>
      <c r="Z4" s="50"/>
      <c r="AA4" s="50"/>
      <c r="AB4" s="50"/>
      <c r="AC4" s="68" t="s">
        <v>333</v>
      </c>
      <c r="AD4" s="50"/>
      <c r="AE4" s="51"/>
      <c r="AF4" s="68" t="s">
        <v>333</v>
      </c>
      <c r="AG4" s="50"/>
      <c r="AH4" s="52"/>
      <c r="AI4" s="51" t="s">
        <v>333</v>
      </c>
      <c r="AJ4" s="51" t="s">
        <v>333</v>
      </c>
      <c r="AK4" s="51" t="s">
        <v>333</v>
      </c>
      <c r="AL4" s="50" t="s">
        <v>333</v>
      </c>
      <c r="AM4" s="68" t="s">
        <v>333</v>
      </c>
      <c r="AN4" s="68" t="s">
        <v>333</v>
      </c>
      <c r="AO4" s="50"/>
      <c r="AP4" s="51" t="s">
        <v>333</v>
      </c>
      <c r="AQ4" s="68" t="s">
        <v>333</v>
      </c>
      <c r="AR4" s="68" t="s">
        <v>333</v>
      </c>
      <c r="AS4" s="68" t="s">
        <v>333</v>
      </c>
      <c r="AT4" s="68" t="s">
        <v>333</v>
      </c>
      <c r="AU4" s="50" t="s">
        <v>333</v>
      </c>
      <c r="AV4" s="68" t="s">
        <v>333</v>
      </c>
      <c r="AW4" s="68" t="s">
        <v>333</v>
      </c>
      <c r="AX4" s="68" t="s">
        <v>333</v>
      </c>
      <c r="AY4" s="68" t="s">
        <v>333</v>
      </c>
      <c r="AZ4" s="68" t="s">
        <v>333</v>
      </c>
      <c r="BA4" s="50"/>
      <c r="BB4" s="68" t="s">
        <v>333</v>
      </c>
      <c r="BC4" s="86" t="s">
        <v>441</v>
      </c>
      <c r="BD4" s="68" t="s">
        <v>333</v>
      </c>
      <c r="BE4" s="68" t="s">
        <v>333</v>
      </c>
      <c r="BF4" s="50" t="s">
        <v>333</v>
      </c>
      <c r="BG4" s="68" t="s">
        <v>333</v>
      </c>
      <c r="BH4" s="68" t="s">
        <v>333</v>
      </c>
      <c r="BI4" s="50" t="s">
        <v>333</v>
      </c>
      <c r="BJ4" s="86" t="s">
        <v>441</v>
      </c>
      <c r="BK4" s="86" t="s">
        <v>441</v>
      </c>
      <c r="BL4" s="50" t="s">
        <v>333</v>
      </c>
      <c r="BM4" s="50" t="s">
        <v>333</v>
      </c>
      <c r="BN4" s="68" t="s">
        <v>333</v>
      </c>
      <c r="BO4" s="68" t="s">
        <v>333</v>
      </c>
      <c r="BP4" s="50"/>
      <c r="BQ4" s="50" t="s">
        <v>333</v>
      </c>
      <c r="BR4" s="50"/>
      <c r="BS4" s="52"/>
      <c r="BT4" s="52"/>
      <c r="BU4" s="51" t="s">
        <v>333</v>
      </c>
      <c r="BV4" s="51" t="s">
        <v>333</v>
      </c>
      <c r="BW4" s="52"/>
      <c r="BX4" s="50"/>
      <c r="BY4" s="51" t="s">
        <v>333</v>
      </c>
      <c r="BZ4" s="50"/>
      <c r="CA4" s="50"/>
      <c r="CB4" s="51"/>
      <c r="CC4" s="68" t="s">
        <v>333</v>
      </c>
    </row>
    <row r="5" spans="1:81" s="55" customFormat="1" ht="31.5" customHeight="1" x14ac:dyDescent="0.25">
      <c r="A5" s="92" t="s">
        <v>315</v>
      </c>
      <c r="B5" s="92"/>
      <c r="C5" s="56" t="s">
        <v>440</v>
      </c>
      <c r="D5" s="69" t="s">
        <v>323</v>
      </c>
      <c r="E5" s="53"/>
      <c r="F5" s="56" t="s">
        <v>325</v>
      </c>
      <c r="G5" s="69" t="s">
        <v>323</v>
      </c>
      <c r="H5" s="56" t="s">
        <v>440</v>
      </c>
      <c r="I5" s="54"/>
      <c r="J5" s="56" t="s">
        <v>338</v>
      </c>
      <c r="K5" s="69" t="s">
        <v>323</v>
      </c>
      <c r="L5" s="56" t="s">
        <v>422</v>
      </c>
      <c r="M5" s="53"/>
      <c r="N5" s="53"/>
      <c r="O5" s="69" t="s">
        <v>323</v>
      </c>
      <c r="P5" s="71"/>
      <c r="Q5" s="56" t="s">
        <v>361</v>
      </c>
      <c r="R5" s="69" t="s">
        <v>323</v>
      </c>
      <c r="S5" s="56" t="s">
        <v>440</v>
      </c>
      <c r="T5" s="56" t="s">
        <v>431</v>
      </c>
      <c r="U5" s="53"/>
      <c r="V5" s="56" t="s">
        <v>377</v>
      </c>
      <c r="W5" s="56" t="s">
        <v>422</v>
      </c>
      <c r="X5" s="56" t="s">
        <v>431</v>
      </c>
      <c r="Y5" s="69" t="s">
        <v>323</v>
      </c>
      <c r="Z5" s="53"/>
      <c r="AA5" s="53"/>
      <c r="AB5" s="53"/>
      <c r="AC5" s="69" t="s">
        <v>323</v>
      </c>
      <c r="AD5" s="53"/>
      <c r="AE5" s="54"/>
      <c r="AF5" s="69" t="s">
        <v>323</v>
      </c>
      <c r="AG5" s="53"/>
      <c r="AH5" s="54"/>
      <c r="AI5" s="56" t="s">
        <v>364</v>
      </c>
      <c r="AJ5" s="56" t="s">
        <v>316</v>
      </c>
      <c r="AK5" s="49"/>
      <c r="AL5" s="69" t="s">
        <v>323</v>
      </c>
      <c r="AM5" s="56" t="s">
        <v>316</v>
      </c>
      <c r="AN5" s="56" t="s">
        <v>377</v>
      </c>
      <c r="AO5" s="53"/>
      <c r="AP5" s="56" t="s">
        <v>376</v>
      </c>
      <c r="AQ5" s="56" t="s">
        <v>431</v>
      </c>
      <c r="AR5" s="56" t="s">
        <v>455</v>
      </c>
      <c r="AS5" s="56" t="s">
        <v>455</v>
      </c>
      <c r="AT5" s="56" t="s">
        <v>455</v>
      </c>
      <c r="AU5" s="75" t="s">
        <v>408</v>
      </c>
      <c r="AV5" s="56" t="s">
        <v>455</v>
      </c>
      <c r="AW5" s="56" t="s">
        <v>455</v>
      </c>
      <c r="AX5" s="49" t="s">
        <v>393</v>
      </c>
      <c r="AY5" s="69" t="s">
        <v>323</v>
      </c>
      <c r="AZ5" s="75" t="s">
        <v>397</v>
      </c>
      <c r="BA5" s="53"/>
      <c r="BB5" s="56" t="s">
        <v>455</v>
      </c>
      <c r="BC5" s="56" t="s">
        <v>440</v>
      </c>
      <c r="BD5" s="49" t="s">
        <v>390</v>
      </c>
      <c r="BE5" s="56" t="s">
        <v>455</v>
      </c>
      <c r="BF5" s="56" t="s">
        <v>402</v>
      </c>
      <c r="BG5" s="69" t="s">
        <v>323</v>
      </c>
      <c r="BH5" s="56" t="s">
        <v>431</v>
      </c>
      <c r="BI5" s="69" t="s">
        <v>323</v>
      </c>
      <c r="BJ5" s="56" t="s">
        <v>440</v>
      </c>
      <c r="BK5" s="56" t="s">
        <v>440</v>
      </c>
      <c r="BL5" s="84" t="s">
        <v>323</v>
      </c>
      <c r="BM5" s="84" t="s">
        <v>323</v>
      </c>
      <c r="BN5" s="56" t="s">
        <v>431</v>
      </c>
      <c r="BO5" s="56" t="s">
        <v>422</v>
      </c>
      <c r="BP5" s="53"/>
      <c r="BQ5" s="56" t="s">
        <v>316</v>
      </c>
      <c r="BR5" s="53"/>
      <c r="BS5" s="54"/>
      <c r="BT5" s="83"/>
      <c r="BU5" s="49" t="s">
        <v>426</v>
      </c>
      <c r="BV5" s="56" t="s">
        <v>415</v>
      </c>
      <c r="BW5" s="54"/>
      <c r="BX5" s="53"/>
      <c r="BY5" s="49" t="s">
        <v>426</v>
      </c>
      <c r="BZ5" s="53"/>
      <c r="CA5" s="53"/>
      <c r="CB5" s="54"/>
      <c r="CC5" s="56" t="s">
        <v>431</v>
      </c>
    </row>
    <row r="6" spans="1:81" ht="22.5" x14ac:dyDescent="0.25">
      <c r="A6" s="91" t="s">
        <v>313</v>
      </c>
      <c r="B6" s="39" t="s">
        <v>294</v>
      </c>
      <c r="C6" s="49" t="s">
        <v>448</v>
      </c>
      <c r="D6" s="49" t="s">
        <v>348</v>
      </c>
      <c r="F6" s="49"/>
      <c r="G6" s="49"/>
      <c r="H6" s="49" t="s">
        <v>448</v>
      </c>
      <c r="J6" s="49"/>
      <c r="K6" s="49" t="s">
        <v>348</v>
      </c>
      <c r="L6" s="49"/>
      <c r="O6" s="49" t="s">
        <v>348</v>
      </c>
      <c r="P6" s="71"/>
      <c r="Q6" s="71"/>
      <c r="R6" s="49" t="s">
        <v>348</v>
      </c>
      <c r="S6" s="49" t="s">
        <v>450</v>
      </c>
      <c r="T6" s="49"/>
      <c r="V6" s="49" t="s">
        <v>348</v>
      </c>
      <c r="W6" s="49"/>
      <c r="X6" s="49"/>
      <c r="Y6" s="49" t="s">
        <v>348</v>
      </c>
      <c r="AC6" s="49" t="s">
        <v>348</v>
      </c>
      <c r="AF6" s="49" t="s">
        <v>348</v>
      </c>
      <c r="AI6" s="49"/>
      <c r="AJ6" s="49"/>
      <c r="AK6" s="49"/>
      <c r="AL6" s="49"/>
      <c r="AM6" s="49"/>
      <c r="AN6" s="49" t="s">
        <v>348</v>
      </c>
      <c r="AP6" s="49" t="s">
        <v>348</v>
      </c>
      <c r="AQ6" s="49"/>
      <c r="AR6" s="49"/>
      <c r="AS6" s="49" t="s">
        <v>459</v>
      </c>
      <c r="AT6" s="49" t="s">
        <v>459</v>
      </c>
      <c r="AU6" s="49"/>
      <c r="AV6" s="49" t="s">
        <v>459</v>
      </c>
      <c r="AW6" s="87" t="s">
        <v>457</v>
      </c>
      <c r="AX6" s="49" t="s">
        <v>392</v>
      </c>
      <c r="AY6" s="49" t="s">
        <v>348</v>
      </c>
      <c r="AZ6" s="49"/>
      <c r="BB6" s="49"/>
      <c r="BC6" s="49"/>
      <c r="BD6" s="49"/>
      <c r="BE6" s="49"/>
      <c r="BF6" s="56" t="s">
        <v>403</v>
      </c>
      <c r="BG6" s="49" t="s">
        <v>348</v>
      </c>
      <c r="BH6" s="49"/>
      <c r="BI6" s="56" t="s">
        <v>347</v>
      </c>
      <c r="BJ6" s="49" t="s">
        <v>448</v>
      </c>
      <c r="BK6" s="49" t="s">
        <v>448</v>
      </c>
      <c r="BL6" s="84" t="s">
        <v>411</v>
      </c>
      <c r="BM6" s="84" t="s">
        <v>412</v>
      </c>
      <c r="BN6" s="49"/>
      <c r="BO6" s="49"/>
      <c r="BQ6" s="49"/>
      <c r="BT6" s="83"/>
      <c r="BU6" s="49"/>
      <c r="BV6" s="49"/>
      <c r="BY6" s="56" t="s">
        <v>427</v>
      </c>
      <c r="CC6" s="49"/>
    </row>
    <row r="7" spans="1:81" ht="22.5" x14ac:dyDescent="0.25">
      <c r="A7" s="91"/>
      <c r="B7" s="39" t="s">
        <v>295</v>
      </c>
      <c r="C7" s="49" t="s">
        <v>449</v>
      </c>
      <c r="D7" s="49" t="s">
        <v>348</v>
      </c>
      <c r="F7" s="49"/>
      <c r="G7" s="49"/>
      <c r="H7" s="49" t="s">
        <v>449</v>
      </c>
      <c r="J7" s="49"/>
      <c r="K7" s="49"/>
      <c r="L7" s="49"/>
      <c r="O7" s="49"/>
      <c r="P7" s="71"/>
      <c r="Q7" s="71"/>
      <c r="R7" s="49"/>
      <c r="S7" s="49"/>
      <c r="T7" s="49" t="s">
        <v>432</v>
      </c>
      <c r="V7" s="49" t="s">
        <v>348</v>
      </c>
      <c r="W7" s="49"/>
      <c r="X7" s="49" t="s">
        <v>432</v>
      </c>
      <c r="Y7" s="49"/>
      <c r="AC7" s="49"/>
      <c r="AF7" s="49"/>
      <c r="AI7" s="49" t="s">
        <v>365</v>
      </c>
      <c r="AJ7" s="48" t="s">
        <v>324</v>
      </c>
      <c r="AK7" s="49"/>
      <c r="AL7" s="49"/>
      <c r="AM7" s="49"/>
      <c r="AN7" s="49" t="s">
        <v>348</v>
      </c>
      <c r="AP7" s="49" t="s">
        <v>348</v>
      </c>
      <c r="AQ7" s="49" t="s">
        <v>432</v>
      </c>
      <c r="AR7" s="49" t="s">
        <v>459</v>
      </c>
      <c r="AS7" s="49" t="s">
        <v>458</v>
      </c>
      <c r="AT7" s="49" t="s">
        <v>458</v>
      </c>
      <c r="AU7" s="49" t="s">
        <v>459</v>
      </c>
      <c r="AV7" s="49" t="s">
        <v>459</v>
      </c>
      <c r="AW7" s="87" t="s">
        <v>457</v>
      </c>
      <c r="AX7" s="49" t="s">
        <v>392</v>
      </c>
      <c r="AY7" s="49"/>
      <c r="AZ7" s="49"/>
      <c r="BB7" s="49" t="s">
        <v>459</v>
      </c>
      <c r="BC7" s="49"/>
      <c r="BD7" s="49"/>
      <c r="BE7" s="49" t="s">
        <v>459</v>
      </c>
      <c r="BF7" s="56" t="s">
        <v>403</v>
      </c>
      <c r="BG7" s="49"/>
      <c r="BH7" s="49" t="s">
        <v>432</v>
      </c>
      <c r="BI7" s="56" t="s">
        <v>347</v>
      </c>
      <c r="BJ7" s="49" t="s">
        <v>449</v>
      </c>
      <c r="BK7" s="49" t="s">
        <v>449</v>
      </c>
      <c r="BL7" s="84" t="s">
        <v>323</v>
      </c>
      <c r="BM7" s="84" t="s">
        <v>412</v>
      </c>
      <c r="BN7" s="49" t="s">
        <v>432</v>
      </c>
      <c r="BO7" s="49"/>
      <c r="BQ7" s="48" t="s">
        <v>324</v>
      </c>
      <c r="BT7" s="83"/>
      <c r="BU7" s="49"/>
      <c r="BV7" s="49"/>
      <c r="BY7" s="56" t="s">
        <v>427</v>
      </c>
      <c r="CC7" s="49"/>
    </row>
    <row r="8" spans="1:81" ht="63.75" x14ac:dyDescent="0.25">
      <c r="A8" s="91"/>
      <c r="B8" s="39" t="s">
        <v>296</v>
      </c>
      <c r="C8" s="49" t="s">
        <v>348</v>
      </c>
      <c r="D8" s="49" t="s">
        <v>348</v>
      </c>
      <c r="F8" s="49"/>
      <c r="G8" s="76" t="s">
        <v>372</v>
      </c>
      <c r="H8" s="49" t="s">
        <v>348</v>
      </c>
      <c r="J8" s="49"/>
      <c r="K8" s="56" t="s">
        <v>347</v>
      </c>
      <c r="L8" s="49"/>
      <c r="O8" s="56" t="s">
        <v>347</v>
      </c>
      <c r="P8" s="70" t="s">
        <v>343</v>
      </c>
      <c r="Q8" s="71"/>
      <c r="R8" s="56" t="s">
        <v>347</v>
      </c>
      <c r="S8" s="49"/>
      <c r="T8" s="49"/>
      <c r="V8" s="49"/>
      <c r="W8" s="49"/>
      <c r="X8" s="49"/>
      <c r="Y8" s="56" t="s">
        <v>347</v>
      </c>
      <c r="AC8" s="56" t="s">
        <v>347</v>
      </c>
      <c r="AF8" s="56" t="s">
        <v>347</v>
      </c>
      <c r="AI8" s="57" t="s">
        <v>366</v>
      </c>
      <c r="AJ8" s="58" t="s">
        <v>317</v>
      </c>
      <c r="AK8" s="49"/>
      <c r="AL8" s="49"/>
      <c r="AM8" s="49"/>
      <c r="AN8" s="81" t="s">
        <v>383</v>
      </c>
      <c r="AP8" s="49" t="s">
        <v>348</v>
      </c>
      <c r="AQ8" s="49"/>
      <c r="AR8" s="49" t="s">
        <v>348</v>
      </c>
      <c r="AS8" s="49"/>
      <c r="AT8" s="49"/>
      <c r="AU8" s="49"/>
      <c r="AV8" s="49" t="s">
        <v>348</v>
      </c>
      <c r="AW8" s="87" t="s">
        <v>348</v>
      </c>
      <c r="AX8" s="49"/>
      <c r="AY8" s="56" t="s">
        <v>347</v>
      </c>
      <c r="AZ8" s="69" t="s">
        <v>396</v>
      </c>
      <c r="BB8" s="49"/>
      <c r="BC8" s="49"/>
      <c r="BD8" s="49"/>
      <c r="BE8" s="49"/>
      <c r="BF8" s="56" t="s">
        <v>404</v>
      </c>
      <c r="BG8" s="56" t="s">
        <v>347</v>
      </c>
      <c r="BH8" s="49"/>
      <c r="BI8" s="56" t="s">
        <v>347</v>
      </c>
      <c r="BJ8" s="49" t="s">
        <v>348</v>
      </c>
      <c r="BK8" s="49" t="s">
        <v>348</v>
      </c>
      <c r="BL8" s="84" t="s">
        <v>412</v>
      </c>
      <c r="BM8" s="49"/>
      <c r="BN8" s="49"/>
      <c r="BO8" s="49"/>
      <c r="BQ8" s="58" t="s">
        <v>317</v>
      </c>
      <c r="BT8" s="83"/>
      <c r="BU8" s="81" t="s">
        <v>429</v>
      </c>
      <c r="BV8" s="49"/>
      <c r="BY8" s="49" t="s">
        <v>416</v>
      </c>
      <c r="CC8" s="49"/>
    </row>
    <row r="9" spans="1:81" ht="22.5" x14ac:dyDescent="0.25">
      <c r="A9" s="91"/>
      <c r="B9" s="39" t="s">
        <v>297</v>
      </c>
      <c r="C9" s="49" t="s">
        <v>348</v>
      </c>
      <c r="D9" s="57"/>
      <c r="F9" s="49"/>
      <c r="G9" s="57"/>
      <c r="H9" s="49" t="s">
        <v>348</v>
      </c>
      <c r="J9" s="49"/>
      <c r="K9" s="69" t="s">
        <v>323</v>
      </c>
      <c r="L9" s="49" t="s">
        <v>344</v>
      </c>
      <c r="O9" s="69" t="s">
        <v>323</v>
      </c>
      <c r="P9" s="49" t="s">
        <v>344</v>
      </c>
      <c r="Q9" s="49" t="s">
        <v>344</v>
      </c>
      <c r="R9" s="69" t="s">
        <v>323</v>
      </c>
      <c r="S9" s="49" t="s">
        <v>348</v>
      </c>
      <c r="T9" s="49"/>
      <c r="V9" s="49" t="s">
        <v>348</v>
      </c>
      <c r="W9" s="49" t="s">
        <v>348</v>
      </c>
      <c r="X9" s="49" t="s">
        <v>348</v>
      </c>
      <c r="Y9" s="69" t="s">
        <v>323</v>
      </c>
      <c r="AC9" s="69" t="s">
        <v>323</v>
      </c>
      <c r="AF9" s="69" t="s">
        <v>323</v>
      </c>
      <c r="AI9" s="57" t="s">
        <v>366</v>
      </c>
      <c r="AJ9" s="57" t="s">
        <v>318</v>
      </c>
      <c r="AK9" s="73" t="s">
        <v>348</v>
      </c>
      <c r="AL9" s="49"/>
      <c r="AM9" s="75" t="s">
        <v>373</v>
      </c>
      <c r="AN9" s="73" t="s">
        <v>348</v>
      </c>
      <c r="AP9" s="49" t="s">
        <v>348</v>
      </c>
      <c r="AQ9" s="49" t="s">
        <v>348</v>
      </c>
      <c r="AR9" s="49" t="s">
        <v>348</v>
      </c>
      <c r="AS9" s="49" t="s">
        <v>348</v>
      </c>
      <c r="AT9" s="49"/>
      <c r="AU9" s="49" t="s">
        <v>348</v>
      </c>
      <c r="AV9" s="49" t="s">
        <v>348</v>
      </c>
      <c r="AW9" s="87" t="s">
        <v>348</v>
      </c>
      <c r="AX9" s="49"/>
      <c r="AY9" s="69" t="s">
        <v>323</v>
      </c>
      <c r="AZ9" s="49"/>
      <c r="BB9" s="49" t="s">
        <v>348</v>
      </c>
      <c r="BC9" s="49" t="s">
        <v>348</v>
      </c>
      <c r="BD9" s="49"/>
      <c r="BE9" s="49" t="s">
        <v>348</v>
      </c>
      <c r="BF9" s="58" t="s">
        <v>405</v>
      </c>
      <c r="BG9" s="69" t="s">
        <v>323</v>
      </c>
      <c r="BH9" s="49" t="s">
        <v>348</v>
      </c>
      <c r="BI9" s="69" t="s">
        <v>323</v>
      </c>
      <c r="BJ9" s="49" t="s">
        <v>348</v>
      </c>
      <c r="BK9" s="49" t="s">
        <v>348</v>
      </c>
      <c r="BL9" s="49"/>
      <c r="BM9" s="84" t="s">
        <v>323</v>
      </c>
      <c r="BN9" s="49" t="s">
        <v>348</v>
      </c>
      <c r="BO9" s="49"/>
      <c r="BQ9" s="57" t="s">
        <v>318</v>
      </c>
      <c r="BT9" s="83"/>
      <c r="BU9" s="84" t="s">
        <v>323</v>
      </c>
      <c r="BV9" s="49"/>
      <c r="BY9" s="49" t="s">
        <v>416</v>
      </c>
      <c r="CC9" s="49" t="s">
        <v>348</v>
      </c>
    </row>
    <row r="10" spans="1:81" ht="30" x14ac:dyDescent="0.25">
      <c r="A10" s="91"/>
      <c r="B10" s="39" t="s">
        <v>298</v>
      </c>
      <c r="C10" s="49" t="s">
        <v>348</v>
      </c>
      <c r="D10" s="57"/>
      <c r="F10" s="49"/>
      <c r="G10" s="57"/>
      <c r="H10" s="49" t="s">
        <v>348</v>
      </c>
      <c r="J10" s="49"/>
      <c r="K10" s="69" t="s">
        <v>323</v>
      </c>
      <c r="L10" s="49" t="s">
        <v>344</v>
      </c>
      <c r="O10" s="69" t="s">
        <v>323</v>
      </c>
      <c r="P10" s="57" t="s">
        <v>323</v>
      </c>
      <c r="Q10" s="57" t="s">
        <v>323</v>
      </c>
      <c r="R10" s="69" t="s">
        <v>323</v>
      </c>
      <c r="S10" s="49" t="s">
        <v>348</v>
      </c>
      <c r="T10" s="49"/>
      <c r="V10" s="49"/>
      <c r="W10" s="49"/>
      <c r="X10" s="49" t="s">
        <v>348</v>
      </c>
      <c r="Y10" s="69" t="s">
        <v>323</v>
      </c>
      <c r="AC10" s="69" t="s">
        <v>323</v>
      </c>
      <c r="AF10" s="69" t="s">
        <v>323</v>
      </c>
      <c r="AI10" s="57" t="s">
        <v>366</v>
      </c>
      <c r="AJ10" s="59" t="s">
        <v>319</v>
      </c>
      <c r="AK10" s="73"/>
      <c r="AL10" s="69" t="s">
        <v>323</v>
      </c>
      <c r="AM10" s="75" t="s">
        <v>323</v>
      </c>
      <c r="AN10" s="49"/>
      <c r="AP10" s="49" t="s">
        <v>348</v>
      </c>
      <c r="AQ10" s="49" t="s">
        <v>348</v>
      </c>
      <c r="AR10" s="49" t="s">
        <v>348</v>
      </c>
      <c r="AS10" s="49" t="s">
        <v>348</v>
      </c>
      <c r="AT10" s="49"/>
      <c r="AU10" s="49"/>
      <c r="AV10" s="49" t="s">
        <v>348</v>
      </c>
      <c r="AW10" s="87" t="s">
        <v>348</v>
      </c>
      <c r="AX10" s="49" t="s">
        <v>348</v>
      </c>
      <c r="AY10" s="69" t="s">
        <v>323</v>
      </c>
      <c r="AZ10" s="49"/>
      <c r="BB10" s="49"/>
      <c r="BC10" s="49"/>
      <c r="BD10" s="82" t="s">
        <v>387</v>
      </c>
      <c r="BE10" s="49"/>
      <c r="BF10" s="69" t="s">
        <v>323</v>
      </c>
      <c r="BG10" s="69" t="s">
        <v>323</v>
      </c>
      <c r="BH10" s="49" t="s">
        <v>348</v>
      </c>
      <c r="BI10" s="69" t="s">
        <v>323</v>
      </c>
      <c r="BJ10" s="49" t="s">
        <v>348</v>
      </c>
      <c r="BK10" s="49" t="s">
        <v>348</v>
      </c>
      <c r="BL10" s="49" t="s">
        <v>348</v>
      </c>
      <c r="BM10" s="84" t="s">
        <v>323</v>
      </c>
      <c r="BN10" s="49" t="s">
        <v>348</v>
      </c>
      <c r="BO10" s="49"/>
      <c r="BQ10" s="59" t="s">
        <v>319</v>
      </c>
      <c r="BT10" s="83"/>
      <c r="BU10" s="84" t="s">
        <v>323</v>
      </c>
      <c r="BV10" s="49"/>
      <c r="BY10" s="49" t="s">
        <v>416</v>
      </c>
      <c r="CC10" s="49" t="s">
        <v>348</v>
      </c>
    </row>
    <row r="11" spans="1:81" ht="56.25" x14ac:dyDescent="0.25">
      <c r="A11" s="39" t="s">
        <v>299</v>
      </c>
      <c r="B11" s="39" t="s">
        <v>299</v>
      </c>
      <c r="C11" s="49" t="s">
        <v>348</v>
      </c>
      <c r="D11" s="49"/>
      <c r="F11" s="47" t="s">
        <v>326</v>
      </c>
      <c r="G11" s="49"/>
      <c r="H11" s="49" t="s">
        <v>348</v>
      </c>
      <c r="J11" s="49"/>
      <c r="K11" s="56" t="s">
        <v>352</v>
      </c>
      <c r="L11" s="49"/>
      <c r="O11" s="56" t="s">
        <v>352</v>
      </c>
      <c r="P11" s="72" t="s">
        <v>362</v>
      </c>
      <c r="Q11" s="72" t="s">
        <v>362</v>
      </c>
      <c r="R11" s="56" t="s">
        <v>352</v>
      </c>
      <c r="S11" s="49" t="s">
        <v>451</v>
      </c>
      <c r="T11" s="49"/>
      <c r="V11" s="79" t="s">
        <v>379</v>
      </c>
      <c r="W11" s="69" t="s">
        <v>323</v>
      </c>
      <c r="X11" s="49"/>
      <c r="Y11" s="71" t="s">
        <v>357</v>
      </c>
      <c r="AC11" s="56" t="s">
        <v>352</v>
      </c>
      <c r="AF11" s="56" t="s">
        <v>352</v>
      </c>
      <c r="AI11" s="56" t="s">
        <v>367</v>
      </c>
      <c r="AJ11" s="57" t="s">
        <v>320</v>
      </c>
      <c r="AK11" s="73"/>
      <c r="AL11" s="49"/>
      <c r="AM11" s="77" t="s">
        <v>374</v>
      </c>
      <c r="AN11" s="79" t="s">
        <v>384</v>
      </c>
      <c r="AP11" s="49"/>
      <c r="AQ11" s="49" t="s">
        <v>348</v>
      </c>
      <c r="AR11" s="49"/>
      <c r="AS11" s="49" t="s">
        <v>458</v>
      </c>
      <c r="AT11" s="49" t="s">
        <v>458</v>
      </c>
      <c r="AU11" s="49"/>
      <c r="AV11" s="49"/>
      <c r="AW11" s="87" t="s">
        <v>348</v>
      </c>
      <c r="AX11" s="49"/>
      <c r="AY11" s="56" t="s">
        <v>359</v>
      </c>
      <c r="AZ11" s="56" t="s">
        <v>359</v>
      </c>
      <c r="BB11" s="49"/>
      <c r="BC11" s="49"/>
      <c r="BD11" s="73" t="s">
        <v>391</v>
      </c>
      <c r="BE11" s="49"/>
      <c r="BF11" s="71"/>
      <c r="BG11" s="56" t="s">
        <v>352</v>
      </c>
      <c r="BH11" s="49" t="s">
        <v>348</v>
      </c>
      <c r="BI11" s="71"/>
      <c r="BJ11" s="49" t="s">
        <v>348</v>
      </c>
      <c r="BK11" s="49" t="s">
        <v>348</v>
      </c>
      <c r="BL11" s="49"/>
      <c r="BM11" s="79" t="s">
        <v>414</v>
      </c>
      <c r="BN11" s="49" t="s">
        <v>348</v>
      </c>
      <c r="BO11" s="49" t="s">
        <v>348</v>
      </c>
      <c r="BQ11" s="57" t="s">
        <v>320</v>
      </c>
      <c r="BT11" s="83"/>
      <c r="BU11" s="49"/>
      <c r="BV11" s="49"/>
      <c r="BY11" s="56" t="s">
        <v>428</v>
      </c>
      <c r="CC11" s="49" t="s">
        <v>348</v>
      </c>
    </row>
    <row r="12" spans="1:81" x14ac:dyDescent="0.25">
      <c r="A12" s="91" t="s">
        <v>314</v>
      </c>
      <c r="B12" s="39" t="s">
        <v>300</v>
      </c>
      <c r="C12" s="47" t="s">
        <v>327</v>
      </c>
      <c r="D12" s="57"/>
      <c r="F12" s="47" t="s">
        <v>327</v>
      </c>
      <c r="G12" s="49"/>
      <c r="H12" s="47" t="s">
        <v>327</v>
      </c>
      <c r="J12" s="49"/>
      <c r="K12" s="69" t="s">
        <v>323</v>
      </c>
      <c r="L12" s="49"/>
      <c r="O12" s="69" t="s">
        <v>323</v>
      </c>
      <c r="P12" s="72" t="s">
        <v>362</v>
      </c>
      <c r="Q12" s="72" t="s">
        <v>362</v>
      </c>
      <c r="R12" s="69" t="s">
        <v>323</v>
      </c>
      <c r="S12" s="49"/>
      <c r="T12" s="49"/>
      <c r="V12" s="49"/>
      <c r="W12" s="49"/>
      <c r="X12" s="49"/>
      <c r="Y12" s="69" t="s">
        <v>323</v>
      </c>
      <c r="AC12" s="69" t="s">
        <v>323</v>
      </c>
      <c r="AF12" s="69" t="s">
        <v>323</v>
      </c>
      <c r="AI12" s="73"/>
      <c r="AJ12" s="56" t="s">
        <v>321</v>
      </c>
      <c r="AK12" s="73"/>
      <c r="AL12" s="49"/>
      <c r="AM12" s="73"/>
      <c r="AN12" s="73"/>
      <c r="AO12" s="53"/>
      <c r="AP12" s="49"/>
      <c r="AQ12" s="49"/>
      <c r="AR12" s="49"/>
      <c r="AS12" s="49"/>
      <c r="AT12" s="49"/>
      <c r="AU12" s="49"/>
      <c r="AV12" s="49"/>
      <c r="AW12" s="87" t="s">
        <v>323</v>
      </c>
      <c r="AX12" s="49"/>
      <c r="AY12" s="69" t="s">
        <v>323</v>
      </c>
      <c r="AZ12" s="56" t="s">
        <v>398</v>
      </c>
      <c r="BA12" s="53"/>
      <c r="BB12" s="49"/>
      <c r="BC12" s="49"/>
      <c r="BD12" s="49"/>
      <c r="BE12" s="49"/>
      <c r="BF12" s="71"/>
      <c r="BG12" s="69" t="s">
        <v>323</v>
      </c>
      <c r="BH12" s="49"/>
      <c r="BI12" s="69" t="s">
        <v>323</v>
      </c>
      <c r="BJ12" s="49"/>
      <c r="BK12" s="49"/>
      <c r="BL12" s="49"/>
      <c r="BM12" s="49"/>
      <c r="BN12" s="49"/>
      <c r="BO12" s="49"/>
      <c r="BP12" s="53"/>
      <c r="BQ12" s="56" t="s">
        <v>321</v>
      </c>
      <c r="BT12" s="83"/>
      <c r="BU12" s="49"/>
      <c r="BV12" s="49"/>
      <c r="BY12" s="56" t="s">
        <v>321</v>
      </c>
      <c r="CC12" s="49"/>
    </row>
    <row r="13" spans="1:81" x14ac:dyDescent="0.25">
      <c r="A13" s="91"/>
      <c r="B13" s="39" t="s">
        <v>301</v>
      </c>
      <c r="C13" s="49" t="s">
        <v>348</v>
      </c>
      <c r="D13" s="57"/>
      <c r="F13" s="49"/>
      <c r="G13" s="49"/>
      <c r="H13" s="49" t="s">
        <v>348</v>
      </c>
      <c r="J13" s="49"/>
      <c r="K13" s="69" t="s">
        <v>323</v>
      </c>
      <c r="L13" s="49"/>
      <c r="O13" s="69" t="s">
        <v>323</v>
      </c>
      <c r="P13" s="49" t="s">
        <v>344</v>
      </c>
      <c r="Q13" s="49" t="s">
        <v>344</v>
      </c>
      <c r="R13" s="69" t="s">
        <v>323</v>
      </c>
      <c r="S13" s="49" t="s">
        <v>348</v>
      </c>
      <c r="T13" s="49"/>
      <c r="V13" s="49" t="s">
        <v>348</v>
      </c>
      <c r="W13" s="49" t="s">
        <v>348</v>
      </c>
      <c r="X13" s="49"/>
      <c r="Y13" s="69" t="s">
        <v>323</v>
      </c>
      <c r="AC13" s="69" t="s">
        <v>323</v>
      </c>
      <c r="AF13" s="69" t="s">
        <v>323</v>
      </c>
      <c r="AI13" s="49"/>
      <c r="AJ13" s="49"/>
      <c r="AK13" s="73"/>
      <c r="AL13" s="73" t="s">
        <v>348</v>
      </c>
      <c r="AM13" s="73" t="s">
        <v>348</v>
      </c>
      <c r="AN13" s="73" t="s">
        <v>348</v>
      </c>
      <c r="AP13" s="49" t="s">
        <v>348</v>
      </c>
      <c r="AQ13" s="49" t="s">
        <v>348</v>
      </c>
      <c r="AR13" s="49"/>
      <c r="AS13" s="49"/>
      <c r="AT13" s="49"/>
      <c r="AU13" s="49"/>
      <c r="AV13" s="49"/>
      <c r="AW13" s="87" t="s">
        <v>348</v>
      </c>
      <c r="AX13" s="49"/>
      <c r="AY13" s="69" t="s">
        <v>323</v>
      </c>
      <c r="AZ13" s="69" t="s">
        <v>323</v>
      </c>
      <c r="BB13" s="49"/>
      <c r="BC13" s="49"/>
      <c r="BD13" s="49"/>
      <c r="BE13" s="49"/>
      <c r="BF13" s="49" t="s">
        <v>348</v>
      </c>
      <c r="BG13" s="69" t="s">
        <v>323</v>
      </c>
      <c r="BH13" s="49" t="s">
        <v>348</v>
      </c>
      <c r="BI13" s="69" t="s">
        <v>323</v>
      </c>
      <c r="BJ13" s="49" t="s">
        <v>348</v>
      </c>
      <c r="BK13" s="49" t="s">
        <v>348</v>
      </c>
      <c r="BL13" s="49" t="s">
        <v>348</v>
      </c>
      <c r="BM13" s="84" t="s">
        <v>323</v>
      </c>
      <c r="BN13" s="49" t="s">
        <v>348</v>
      </c>
      <c r="BO13" s="49"/>
      <c r="BQ13" s="49"/>
      <c r="BT13" s="83"/>
      <c r="BU13" s="49"/>
      <c r="BV13" s="49" t="s">
        <v>416</v>
      </c>
      <c r="BY13" s="49" t="s">
        <v>416</v>
      </c>
      <c r="CC13" s="49" t="s">
        <v>348</v>
      </c>
    </row>
    <row r="14" spans="1:81" x14ac:dyDescent="0.25">
      <c r="A14" s="91"/>
      <c r="B14" s="39" t="s">
        <v>302</v>
      </c>
      <c r="C14" s="49" t="s">
        <v>380</v>
      </c>
      <c r="D14" s="57"/>
      <c r="F14" s="49" t="s">
        <v>328</v>
      </c>
      <c r="G14" s="57"/>
      <c r="H14" s="49" t="s">
        <v>380</v>
      </c>
      <c r="J14" s="49" t="s">
        <v>339</v>
      </c>
      <c r="K14" s="69" t="s">
        <v>323</v>
      </c>
      <c r="L14" s="49" t="s">
        <v>423</v>
      </c>
      <c r="O14" s="69" t="s">
        <v>323</v>
      </c>
      <c r="P14" s="57" t="s">
        <v>323</v>
      </c>
      <c r="Q14" s="57" t="s">
        <v>323</v>
      </c>
      <c r="R14" s="69" t="s">
        <v>323</v>
      </c>
      <c r="S14" s="49" t="s">
        <v>380</v>
      </c>
      <c r="T14" s="49" t="s">
        <v>380</v>
      </c>
      <c r="V14" s="49" t="s">
        <v>380</v>
      </c>
      <c r="W14" s="49" t="s">
        <v>423</v>
      </c>
      <c r="X14" s="49" t="s">
        <v>380</v>
      </c>
      <c r="Y14" s="69" t="s">
        <v>323</v>
      </c>
      <c r="AC14" s="69" t="s">
        <v>323</v>
      </c>
      <c r="AF14" s="69" t="s">
        <v>323</v>
      </c>
      <c r="AI14" s="49" t="s">
        <v>322</v>
      </c>
      <c r="AJ14" s="49" t="s">
        <v>322</v>
      </c>
      <c r="AK14" s="74" t="s">
        <v>323</v>
      </c>
      <c r="AL14" s="74" t="s">
        <v>323</v>
      </c>
      <c r="AM14" s="49" t="s">
        <v>322</v>
      </c>
      <c r="AN14" s="49" t="s">
        <v>322</v>
      </c>
      <c r="AP14" s="49" t="s">
        <v>322</v>
      </c>
      <c r="AQ14" s="49" t="s">
        <v>380</v>
      </c>
      <c r="AR14" s="49" t="s">
        <v>380</v>
      </c>
      <c r="AS14" s="49" t="s">
        <v>380</v>
      </c>
      <c r="AT14" s="49" t="s">
        <v>380</v>
      </c>
      <c r="AU14" s="49" t="s">
        <v>380</v>
      </c>
      <c r="AV14" s="49" t="s">
        <v>380</v>
      </c>
      <c r="AW14" s="87" t="s">
        <v>348</v>
      </c>
      <c r="AX14" s="69" t="s">
        <v>323</v>
      </c>
      <c r="AY14" s="69" t="s">
        <v>323</v>
      </c>
      <c r="AZ14" s="69" t="s">
        <v>323</v>
      </c>
      <c r="BB14" s="49" t="s">
        <v>380</v>
      </c>
      <c r="BC14" s="49" t="s">
        <v>380</v>
      </c>
      <c r="BD14" s="49" t="s">
        <v>322</v>
      </c>
      <c r="BE14" s="49" t="s">
        <v>380</v>
      </c>
      <c r="BF14" s="69" t="s">
        <v>323</v>
      </c>
      <c r="BG14" s="69" t="s">
        <v>323</v>
      </c>
      <c r="BH14" s="49" t="s">
        <v>380</v>
      </c>
      <c r="BI14" s="69" t="s">
        <v>323</v>
      </c>
      <c r="BJ14" s="49" t="s">
        <v>380</v>
      </c>
      <c r="BK14" s="49" t="s">
        <v>380</v>
      </c>
      <c r="BL14" s="84" t="s">
        <v>323</v>
      </c>
      <c r="BM14" s="84" t="s">
        <v>323</v>
      </c>
      <c r="BN14" s="49" t="s">
        <v>380</v>
      </c>
      <c r="BO14" s="49" t="s">
        <v>423</v>
      </c>
      <c r="BQ14" s="49" t="s">
        <v>322</v>
      </c>
      <c r="BT14" s="83"/>
      <c r="BU14" s="84" t="s">
        <v>323</v>
      </c>
      <c r="BV14" s="49" t="s">
        <v>417</v>
      </c>
      <c r="BY14" s="84" t="s">
        <v>323</v>
      </c>
      <c r="CC14" s="49" t="s">
        <v>380</v>
      </c>
    </row>
    <row r="15" spans="1:81" x14ac:dyDescent="0.25">
      <c r="A15" s="91"/>
      <c r="B15" s="39" t="s">
        <v>303</v>
      </c>
      <c r="C15" s="49"/>
      <c r="D15" s="57"/>
      <c r="F15" s="49"/>
      <c r="G15" s="57"/>
      <c r="H15" s="49"/>
      <c r="J15" s="49"/>
      <c r="K15" s="69" t="s">
        <v>323</v>
      </c>
      <c r="L15" s="49"/>
      <c r="O15" s="69" t="s">
        <v>323</v>
      </c>
      <c r="P15" s="71"/>
      <c r="Q15" s="57" t="s">
        <v>323</v>
      </c>
      <c r="R15" s="69" t="s">
        <v>323</v>
      </c>
      <c r="S15" s="49"/>
      <c r="T15" s="49"/>
      <c r="V15" s="49"/>
      <c r="W15" s="49"/>
      <c r="X15" s="49"/>
      <c r="Y15" s="69" t="s">
        <v>323</v>
      </c>
      <c r="AC15" s="69" t="s">
        <v>323</v>
      </c>
      <c r="AF15" s="69" t="s">
        <v>323</v>
      </c>
      <c r="AI15" s="73"/>
      <c r="AJ15" s="49"/>
      <c r="AK15" s="47" t="s">
        <v>369</v>
      </c>
      <c r="AL15" s="73" t="s">
        <v>348</v>
      </c>
      <c r="AM15" s="49"/>
      <c r="AN15" s="49"/>
      <c r="AP15" s="49" t="s">
        <v>348</v>
      </c>
      <c r="AQ15" s="49"/>
      <c r="AR15" s="69" t="s">
        <v>323</v>
      </c>
      <c r="AS15" s="69" t="s">
        <v>323</v>
      </c>
      <c r="AT15" s="49"/>
      <c r="AU15" s="49"/>
      <c r="AV15" s="69" t="s">
        <v>323</v>
      </c>
      <c r="AW15" s="87" t="s">
        <v>348</v>
      </c>
      <c r="AX15" s="69" t="s">
        <v>323</v>
      </c>
      <c r="AY15" s="69" t="s">
        <v>323</v>
      </c>
      <c r="AZ15" s="69" t="s">
        <v>323</v>
      </c>
      <c r="BB15" s="49"/>
      <c r="BC15" s="49"/>
      <c r="BD15" s="49"/>
      <c r="BE15" s="49"/>
      <c r="BF15" s="69" t="s">
        <v>323</v>
      </c>
      <c r="BG15" s="69" t="s">
        <v>323</v>
      </c>
      <c r="BH15" s="49"/>
      <c r="BI15" s="69" t="s">
        <v>323</v>
      </c>
      <c r="BJ15" s="49"/>
      <c r="BK15" s="49"/>
      <c r="BL15" s="84" t="s">
        <v>323</v>
      </c>
      <c r="BM15" s="84" t="s">
        <v>323</v>
      </c>
      <c r="BN15" s="49"/>
      <c r="BO15" s="49"/>
      <c r="BQ15" s="49"/>
      <c r="BT15" s="83"/>
      <c r="BU15" s="84" t="s">
        <v>323</v>
      </c>
      <c r="BV15" s="49"/>
      <c r="BY15" s="84" t="s">
        <v>323</v>
      </c>
      <c r="CC15" s="49"/>
    </row>
    <row r="16" spans="1:81" x14ac:dyDescent="0.25">
      <c r="A16" s="91"/>
      <c r="B16" s="39" t="s">
        <v>304</v>
      </c>
      <c r="C16" s="69" t="s">
        <v>323</v>
      </c>
      <c r="D16" s="57"/>
      <c r="F16" s="47" t="s">
        <v>323</v>
      </c>
      <c r="G16" s="57"/>
      <c r="H16" s="69" t="s">
        <v>323</v>
      </c>
      <c r="J16" s="49"/>
      <c r="K16" s="69" t="s">
        <v>323</v>
      </c>
      <c r="L16" s="84" t="s">
        <v>323</v>
      </c>
      <c r="O16" s="69" t="s">
        <v>323</v>
      </c>
      <c r="P16" s="71"/>
      <c r="Q16" s="57"/>
      <c r="R16" s="69" t="s">
        <v>323</v>
      </c>
      <c r="S16" s="69" t="s">
        <v>323</v>
      </c>
      <c r="T16" s="84" t="s">
        <v>323</v>
      </c>
      <c r="V16" s="49" t="s">
        <v>348</v>
      </c>
      <c r="W16" s="84" t="s">
        <v>323</v>
      </c>
      <c r="X16" s="84" t="s">
        <v>323</v>
      </c>
      <c r="Y16" s="69" t="s">
        <v>323</v>
      </c>
      <c r="AC16" s="69" t="s">
        <v>323</v>
      </c>
      <c r="AF16" s="69" t="s">
        <v>323</v>
      </c>
      <c r="AI16" s="73" t="s">
        <v>348</v>
      </c>
      <c r="AJ16" s="75" t="s">
        <v>323</v>
      </c>
      <c r="AK16" s="75" t="s">
        <v>323</v>
      </c>
      <c r="AL16" s="73" t="s">
        <v>348</v>
      </c>
      <c r="AM16" s="75" t="s">
        <v>323</v>
      </c>
      <c r="AN16" s="75" t="s">
        <v>323</v>
      </c>
      <c r="AO16" s="53"/>
      <c r="AP16" s="49" t="s">
        <v>348</v>
      </c>
      <c r="AQ16" s="84" t="s">
        <v>323</v>
      </c>
      <c r="AR16" s="69" t="s">
        <v>323</v>
      </c>
      <c r="AS16" s="69" t="s">
        <v>323</v>
      </c>
      <c r="AT16" s="49"/>
      <c r="AU16" s="49"/>
      <c r="AV16" s="69" t="s">
        <v>323</v>
      </c>
      <c r="AW16" s="69" t="s">
        <v>323</v>
      </c>
      <c r="AX16" s="69" t="s">
        <v>323</v>
      </c>
      <c r="AY16" s="69" t="s">
        <v>323</v>
      </c>
      <c r="AZ16" s="69" t="s">
        <v>323</v>
      </c>
      <c r="BA16" s="53"/>
      <c r="BB16" s="49"/>
      <c r="BC16" s="69" t="s">
        <v>323</v>
      </c>
      <c r="BD16" s="49"/>
      <c r="BE16" s="49"/>
      <c r="BF16" s="69" t="s">
        <v>323</v>
      </c>
      <c r="BG16" s="69" t="s">
        <v>323</v>
      </c>
      <c r="BH16" s="84" t="s">
        <v>323</v>
      </c>
      <c r="BI16" s="69" t="s">
        <v>323</v>
      </c>
      <c r="BJ16" s="69" t="s">
        <v>323</v>
      </c>
      <c r="BK16" s="69" t="s">
        <v>323</v>
      </c>
      <c r="BL16" s="84" t="s">
        <v>323</v>
      </c>
      <c r="BM16" s="84" t="s">
        <v>323</v>
      </c>
      <c r="BN16" s="84" t="s">
        <v>323</v>
      </c>
      <c r="BO16" s="84" t="s">
        <v>323</v>
      </c>
      <c r="BP16" s="53"/>
      <c r="BQ16" s="56" t="s">
        <v>323</v>
      </c>
      <c r="BT16" s="83"/>
      <c r="BU16" s="84" t="s">
        <v>323</v>
      </c>
      <c r="BV16" s="49"/>
      <c r="BY16" s="84" t="s">
        <v>323</v>
      </c>
      <c r="CC16" s="84" t="s">
        <v>323</v>
      </c>
    </row>
    <row r="17" spans="1:81" x14ac:dyDescent="0.25">
      <c r="A17" s="91"/>
      <c r="B17" s="39" t="s">
        <v>305</v>
      </c>
      <c r="C17" s="69" t="s">
        <v>323</v>
      </c>
      <c r="D17" s="57"/>
      <c r="F17" s="57" t="s">
        <v>329</v>
      </c>
      <c r="G17" s="57"/>
      <c r="H17" s="69" t="s">
        <v>323</v>
      </c>
      <c r="J17" s="46" t="s">
        <v>340</v>
      </c>
      <c r="K17" s="69" t="s">
        <v>323</v>
      </c>
      <c r="L17" s="84" t="s">
        <v>323</v>
      </c>
      <c r="O17" s="69" t="s">
        <v>323</v>
      </c>
      <c r="P17" s="71"/>
      <c r="Q17" s="57"/>
      <c r="R17" s="69" t="s">
        <v>323</v>
      </c>
      <c r="S17" s="69" t="s">
        <v>323</v>
      </c>
      <c r="T17" s="84" t="s">
        <v>323</v>
      </c>
      <c r="V17" s="49" t="s">
        <v>348</v>
      </c>
      <c r="W17" s="84" t="s">
        <v>323</v>
      </c>
      <c r="X17" s="84" t="s">
        <v>323</v>
      </c>
      <c r="Y17" s="69" t="s">
        <v>323</v>
      </c>
      <c r="AC17" s="69" t="s">
        <v>323</v>
      </c>
      <c r="AF17" s="69" t="s">
        <v>323</v>
      </c>
      <c r="AI17" s="73" t="s">
        <v>348</v>
      </c>
      <c r="AJ17" s="75" t="s">
        <v>323</v>
      </c>
      <c r="AK17" s="73" t="s">
        <v>348</v>
      </c>
      <c r="AL17" s="73" t="s">
        <v>348</v>
      </c>
      <c r="AM17" s="73" t="s">
        <v>348</v>
      </c>
      <c r="AN17" s="73" t="s">
        <v>348</v>
      </c>
      <c r="AO17" s="53"/>
      <c r="AP17" s="49" t="s">
        <v>348</v>
      </c>
      <c r="AQ17" s="84" t="s">
        <v>323</v>
      </c>
      <c r="AR17" s="69" t="s">
        <v>323</v>
      </c>
      <c r="AS17" s="69" t="s">
        <v>323</v>
      </c>
      <c r="AT17" s="69" t="s">
        <v>323</v>
      </c>
      <c r="AU17" s="49" t="s">
        <v>348</v>
      </c>
      <c r="AV17" s="69" t="s">
        <v>323</v>
      </c>
      <c r="AW17" s="69" t="s">
        <v>323</v>
      </c>
      <c r="AX17" s="69" t="s">
        <v>323</v>
      </c>
      <c r="AY17" s="69" t="s">
        <v>323</v>
      </c>
      <c r="AZ17" s="69" t="s">
        <v>323</v>
      </c>
      <c r="BA17" s="53"/>
      <c r="BB17" s="69" t="s">
        <v>323</v>
      </c>
      <c r="BC17" s="69" t="s">
        <v>323</v>
      </c>
      <c r="BD17" s="69" t="s">
        <v>323</v>
      </c>
      <c r="BE17" s="69" t="s">
        <v>323</v>
      </c>
      <c r="BF17" s="69" t="s">
        <v>323</v>
      </c>
      <c r="BG17" s="69" t="s">
        <v>323</v>
      </c>
      <c r="BH17" s="84" t="s">
        <v>323</v>
      </c>
      <c r="BI17" s="69" t="s">
        <v>323</v>
      </c>
      <c r="BJ17" s="69" t="s">
        <v>323</v>
      </c>
      <c r="BK17" s="69" t="s">
        <v>323</v>
      </c>
      <c r="BL17" s="84" t="s">
        <v>323</v>
      </c>
      <c r="BM17" s="84" t="s">
        <v>323</v>
      </c>
      <c r="BN17" s="84" t="s">
        <v>323</v>
      </c>
      <c r="BO17" s="84" t="s">
        <v>323</v>
      </c>
      <c r="BP17" s="53"/>
      <c r="BQ17" s="56" t="s">
        <v>323</v>
      </c>
      <c r="BT17" s="83"/>
      <c r="BU17" s="84" t="s">
        <v>323</v>
      </c>
      <c r="BV17" s="49"/>
      <c r="BY17" s="84" t="s">
        <v>323</v>
      </c>
      <c r="CC17" s="84" t="s">
        <v>323</v>
      </c>
    </row>
    <row r="18" spans="1:81" x14ac:dyDescent="0.25">
      <c r="A18" s="91"/>
      <c r="B18" s="39" t="s">
        <v>306</v>
      </c>
      <c r="C18" s="69" t="s">
        <v>323</v>
      </c>
      <c r="D18" s="57"/>
      <c r="F18" s="49"/>
      <c r="G18" s="57"/>
      <c r="H18" s="69" t="s">
        <v>323</v>
      </c>
      <c r="J18" s="49"/>
      <c r="K18" s="69" t="s">
        <v>323</v>
      </c>
      <c r="L18" s="84" t="s">
        <v>323</v>
      </c>
      <c r="O18" s="69" t="s">
        <v>323</v>
      </c>
      <c r="P18" s="71"/>
      <c r="Q18" s="57"/>
      <c r="R18" s="69" t="s">
        <v>323</v>
      </c>
      <c r="S18" s="69" t="s">
        <v>323</v>
      </c>
      <c r="T18" s="84" t="s">
        <v>323</v>
      </c>
      <c r="V18" s="49" t="s">
        <v>348</v>
      </c>
      <c r="W18" s="84" t="s">
        <v>323</v>
      </c>
      <c r="X18" s="84" t="s">
        <v>323</v>
      </c>
      <c r="Y18" s="69" t="s">
        <v>323</v>
      </c>
      <c r="AC18" s="69" t="s">
        <v>323</v>
      </c>
      <c r="AF18" s="69" t="s">
        <v>323</v>
      </c>
      <c r="AI18" s="73" t="s">
        <v>348</v>
      </c>
      <c r="AJ18" s="73" t="s">
        <v>348</v>
      </c>
      <c r="AK18" s="73" t="s">
        <v>348</v>
      </c>
      <c r="AL18" s="73" t="s">
        <v>348</v>
      </c>
      <c r="AM18" s="73" t="s">
        <v>348</v>
      </c>
      <c r="AN18" s="73" t="s">
        <v>348</v>
      </c>
      <c r="AP18" s="49" t="s">
        <v>348</v>
      </c>
      <c r="AQ18" s="84" t="s">
        <v>323</v>
      </c>
      <c r="AR18" s="49" t="s">
        <v>348</v>
      </c>
      <c r="AS18" s="49" t="s">
        <v>348</v>
      </c>
      <c r="AT18" s="49"/>
      <c r="AU18" s="49" t="s">
        <v>348</v>
      </c>
      <c r="AV18" s="87" t="s">
        <v>348</v>
      </c>
      <c r="AW18" s="49" t="s">
        <v>460</v>
      </c>
      <c r="AX18" s="69" t="s">
        <v>323</v>
      </c>
      <c r="AY18" s="69" t="s">
        <v>323</v>
      </c>
      <c r="AZ18" s="69" t="s">
        <v>323</v>
      </c>
      <c r="BB18" s="69" t="s">
        <v>323</v>
      </c>
      <c r="BC18" s="69" t="s">
        <v>323</v>
      </c>
      <c r="BD18" s="49"/>
      <c r="BE18" s="49"/>
      <c r="BF18" s="69" t="s">
        <v>323</v>
      </c>
      <c r="BG18" s="69" t="s">
        <v>323</v>
      </c>
      <c r="BH18" s="84" t="s">
        <v>323</v>
      </c>
      <c r="BI18" s="69" t="s">
        <v>323</v>
      </c>
      <c r="BJ18" s="69" t="s">
        <v>323</v>
      </c>
      <c r="BK18" s="69" t="s">
        <v>323</v>
      </c>
      <c r="BL18" s="84" t="s">
        <v>323</v>
      </c>
      <c r="BM18" s="84" t="s">
        <v>323</v>
      </c>
      <c r="BN18" s="84" t="s">
        <v>323</v>
      </c>
      <c r="BO18" s="84" t="s">
        <v>323</v>
      </c>
      <c r="BQ18" s="57" t="s">
        <v>318</v>
      </c>
      <c r="BT18" s="83"/>
      <c r="BU18" s="84" t="s">
        <v>323</v>
      </c>
      <c r="BV18" s="49"/>
      <c r="BY18" s="84" t="s">
        <v>323</v>
      </c>
      <c r="CC18" s="84" t="s">
        <v>323</v>
      </c>
    </row>
    <row r="19" spans="1:81" ht="22.5" x14ac:dyDescent="0.25">
      <c r="A19" s="91"/>
      <c r="B19" s="39" t="s">
        <v>307</v>
      </c>
      <c r="C19" s="49"/>
      <c r="D19" s="57"/>
      <c r="F19" s="47" t="s">
        <v>330</v>
      </c>
      <c r="G19" s="57"/>
      <c r="H19" s="69" t="s">
        <v>323</v>
      </c>
      <c r="J19" s="56" t="s">
        <v>409</v>
      </c>
      <c r="K19" s="69" t="s">
        <v>323</v>
      </c>
      <c r="L19" s="84" t="s">
        <v>323</v>
      </c>
      <c r="O19" s="69" t="s">
        <v>323</v>
      </c>
      <c r="P19" s="71"/>
      <c r="Q19" s="71"/>
      <c r="R19" s="69" t="s">
        <v>323</v>
      </c>
      <c r="S19" s="69" t="s">
        <v>323</v>
      </c>
      <c r="T19" s="49"/>
      <c r="V19" s="49" t="s">
        <v>348</v>
      </c>
      <c r="W19" s="84" t="s">
        <v>323</v>
      </c>
      <c r="X19" s="49"/>
      <c r="Y19" s="69" t="s">
        <v>323</v>
      </c>
      <c r="AC19" s="69" t="s">
        <v>323</v>
      </c>
      <c r="AF19" s="69" t="s">
        <v>323</v>
      </c>
      <c r="AI19" s="73" t="s">
        <v>348</v>
      </c>
      <c r="AJ19" s="75" t="s">
        <v>323</v>
      </c>
      <c r="AK19" s="75" t="s">
        <v>370</v>
      </c>
      <c r="AL19" s="73" t="s">
        <v>348</v>
      </c>
      <c r="AM19" s="49"/>
      <c r="AN19" s="73" t="s">
        <v>348</v>
      </c>
      <c r="AO19" s="53"/>
      <c r="AP19" s="49" t="s">
        <v>348</v>
      </c>
      <c r="AQ19" s="49" t="s">
        <v>348</v>
      </c>
      <c r="AR19" s="69" t="s">
        <v>323</v>
      </c>
      <c r="AS19" s="69" t="s">
        <v>323</v>
      </c>
      <c r="AT19" s="69" t="s">
        <v>323</v>
      </c>
      <c r="AU19" s="56" t="s">
        <v>409</v>
      </c>
      <c r="AV19" s="69" t="s">
        <v>323</v>
      </c>
      <c r="AW19" s="69" t="s">
        <v>323</v>
      </c>
      <c r="AX19" s="49"/>
      <c r="AY19" s="69" t="s">
        <v>323</v>
      </c>
      <c r="AZ19" s="69" t="s">
        <v>399</v>
      </c>
      <c r="BA19" s="53"/>
      <c r="BB19" s="69" t="s">
        <v>323</v>
      </c>
      <c r="BC19" s="49"/>
      <c r="BD19" s="49" t="s">
        <v>348</v>
      </c>
      <c r="BE19" s="69" t="s">
        <v>323</v>
      </c>
      <c r="BF19" s="69" t="s">
        <v>323</v>
      </c>
      <c r="BG19" s="69" t="s">
        <v>323</v>
      </c>
      <c r="BH19" s="49" t="s">
        <v>348</v>
      </c>
      <c r="BI19" s="69" t="s">
        <v>323</v>
      </c>
      <c r="BJ19" s="69" t="s">
        <v>323</v>
      </c>
      <c r="BK19" s="49"/>
      <c r="BL19" s="84" t="s">
        <v>323</v>
      </c>
      <c r="BM19" s="84" t="s">
        <v>323</v>
      </c>
      <c r="BN19" s="49" t="s">
        <v>348</v>
      </c>
      <c r="BO19" s="84" t="s">
        <v>323</v>
      </c>
      <c r="BP19" s="53"/>
      <c r="BQ19" s="56" t="s">
        <v>323</v>
      </c>
      <c r="BT19" s="83"/>
      <c r="BU19" s="84" t="s">
        <v>323</v>
      </c>
      <c r="BV19" s="49" t="s">
        <v>416</v>
      </c>
      <c r="BY19" s="49"/>
      <c r="CC19" s="49" t="s">
        <v>348</v>
      </c>
    </row>
    <row r="20" spans="1:81" ht="22.5" x14ac:dyDescent="0.25">
      <c r="A20" s="91"/>
      <c r="B20" s="39" t="s">
        <v>308</v>
      </c>
      <c r="C20" s="69" t="s">
        <v>452</v>
      </c>
      <c r="D20" s="57"/>
      <c r="F20" s="49"/>
      <c r="G20" s="49" t="s">
        <v>337</v>
      </c>
      <c r="H20" s="69" t="s">
        <v>452</v>
      </c>
      <c r="J20" s="49"/>
      <c r="K20" s="69" t="s">
        <v>323</v>
      </c>
      <c r="L20" s="56" t="s">
        <v>424</v>
      </c>
      <c r="O20" s="69" t="s">
        <v>323</v>
      </c>
      <c r="P20" s="49" t="s">
        <v>345</v>
      </c>
      <c r="Q20" s="57"/>
      <c r="R20" s="69" t="s">
        <v>323</v>
      </c>
      <c r="S20" s="69" t="s">
        <v>452</v>
      </c>
      <c r="T20" s="88"/>
      <c r="V20" s="80" t="s">
        <v>381</v>
      </c>
      <c r="W20" s="56" t="s">
        <v>424</v>
      </c>
      <c r="X20" s="88"/>
      <c r="Y20" s="69" t="s">
        <v>323</v>
      </c>
      <c r="AC20" s="69" t="s">
        <v>323</v>
      </c>
      <c r="AF20" s="69" t="s">
        <v>323</v>
      </c>
      <c r="AI20" s="73" t="s">
        <v>348</v>
      </c>
      <c r="AJ20" s="73" t="s">
        <v>348</v>
      </c>
      <c r="AK20" s="73"/>
      <c r="AL20" s="78" t="s">
        <v>375</v>
      </c>
      <c r="AM20" s="49"/>
      <c r="AN20" s="80" t="s">
        <v>385</v>
      </c>
      <c r="AP20" s="49"/>
      <c r="AQ20" s="88" t="s">
        <v>439</v>
      </c>
      <c r="AR20" s="49" t="s">
        <v>348</v>
      </c>
      <c r="AS20" s="49"/>
      <c r="AT20" s="49"/>
      <c r="AU20" s="49"/>
      <c r="AV20" s="49" t="s">
        <v>439</v>
      </c>
      <c r="AW20" s="49" t="s">
        <v>461</v>
      </c>
      <c r="AX20" s="56" t="s">
        <v>394</v>
      </c>
      <c r="AY20" s="69" t="s">
        <v>323</v>
      </c>
      <c r="AZ20" s="56" t="s">
        <v>400</v>
      </c>
      <c r="BB20" s="49"/>
      <c r="BC20" s="49"/>
      <c r="BD20" s="49"/>
      <c r="BE20" s="49"/>
      <c r="BF20" s="49" t="s">
        <v>406</v>
      </c>
      <c r="BG20" s="69" t="s">
        <v>323</v>
      </c>
      <c r="BH20" s="49" t="s">
        <v>348</v>
      </c>
      <c r="BI20" s="69" t="s">
        <v>323</v>
      </c>
      <c r="BJ20" s="69" t="s">
        <v>452</v>
      </c>
      <c r="BK20" s="69" t="s">
        <v>452</v>
      </c>
      <c r="BL20" s="84" t="s">
        <v>323</v>
      </c>
      <c r="BM20" s="84" t="s">
        <v>323</v>
      </c>
      <c r="BN20" s="49" t="s">
        <v>348</v>
      </c>
      <c r="BO20" s="56" t="s">
        <v>424</v>
      </c>
      <c r="BQ20" s="49"/>
      <c r="BT20" s="83"/>
      <c r="BU20" s="49"/>
      <c r="BV20" s="49" t="s">
        <v>418</v>
      </c>
      <c r="BY20" s="84" t="s">
        <v>323</v>
      </c>
      <c r="CC20" s="49" t="s">
        <v>348</v>
      </c>
    </row>
    <row r="21" spans="1:81" x14ac:dyDescent="0.25">
      <c r="A21" s="91"/>
      <c r="B21" s="39" t="s">
        <v>309</v>
      </c>
      <c r="C21" s="69" t="s">
        <v>323</v>
      </c>
      <c r="D21" s="57"/>
      <c r="F21" s="49"/>
      <c r="G21" s="57"/>
      <c r="H21" s="69" t="s">
        <v>323</v>
      </c>
      <c r="J21" s="57"/>
      <c r="K21" s="69" t="s">
        <v>323</v>
      </c>
      <c r="L21" s="84" t="s">
        <v>323</v>
      </c>
      <c r="O21" s="69" t="s">
        <v>323</v>
      </c>
      <c r="P21" s="57"/>
      <c r="Q21" s="57"/>
      <c r="R21" s="69" t="s">
        <v>323</v>
      </c>
      <c r="S21" s="69" t="s">
        <v>323</v>
      </c>
      <c r="T21" s="84" t="s">
        <v>323</v>
      </c>
      <c r="V21" s="69" t="s">
        <v>323</v>
      </c>
      <c r="W21" s="84" t="s">
        <v>323</v>
      </c>
      <c r="X21" s="84" t="s">
        <v>323</v>
      </c>
      <c r="Y21" s="69" t="s">
        <v>323</v>
      </c>
      <c r="AC21" s="69" t="s">
        <v>323</v>
      </c>
      <c r="AF21" s="69" t="s">
        <v>323</v>
      </c>
      <c r="AI21" s="69" t="s">
        <v>323</v>
      </c>
      <c r="AJ21" s="69" t="s">
        <v>323</v>
      </c>
      <c r="AK21" s="69" t="s">
        <v>323</v>
      </c>
      <c r="AL21" s="69" t="s">
        <v>323</v>
      </c>
      <c r="AM21" s="69" t="s">
        <v>323</v>
      </c>
      <c r="AN21" s="69" t="s">
        <v>323</v>
      </c>
      <c r="AP21" s="69" t="s">
        <v>323</v>
      </c>
      <c r="AQ21" s="84" t="s">
        <v>323</v>
      </c>
      <c r="AR21" s="69" t="s">
        <v>323</v>
      </c>
      <c r="AS21" s="69" t="s">
        <v>323</v>
      </c>
      <c r="AT21" s="69" t="s">
        <v>323</v>
      </c>
      <c r="AU21" s="69" t="s">
        <v>323</v>
      </c>
      <c r="AV21" s="69" t="s">
        <v>323</v>
      </c>
      <c r="AW21" s="69" t="s">
        <v>323</v>
      </c>
      <c r="AX21" s="69" t="s">
        <v>323</v>
      </c>
      <c r="AY21" s="69" t="s">
        <v>323</v>
      </c>
      <c r="AZ21" s="69" t="s">
        <v>323</v>
      </c>
      <c r="BB21" s="69" t="s">
        <v>323</v>
      </c>
      <c r="BC21" s="69" t="s">
        <v>323</v>
      </c>
      <c r="BD21" s="49" t="s">
        <v>388</v>
      </c>
      <c r="BE21" s="69" t="s">
        <v>323</v>
      </c>
      <c r="BF21" s="69" t="s">
        <v>323</v>
      </c>
      <c r="BG21" s="69" t="s">
        <v>323</v>
      </c>
      <c r="BH21" s="84" t="s">
        <v>323</v>
      </c>
      <c r="BI21" s="69" t="s">
        <v>323</v>
      </c>
      <c r="BJ21" s="69" t="s">
        <v>323</v>
      </c>
      <c r="BK21" s="69" t="s">
        <v>323</v>
      </c>
      <c r="BL21" s="84" t="s">
        <v>323</v>
      </c>
      <c r="BM21" s="84" t="s">
        <v>323</v>
      </c>
      <c r="BN21" s="84" t="s">
        <v>323</v>
      </c>
      <c r="BO21" s="84" t="s">
        <v>323</v>
      </c>
      <c r="BQ21" s="84" t="s">
        <v>323</v>
      </c>
      <c r="BT21" s="83"/>
      <c r="BU21" s="84" t="s">
        <v>323</v>
      </c>
      <c r="BV21" s="84" t="s">
        <v>323</v>
      </c>
      <c r="BY21" s="84" t="s">
        <v>323</v>
      </c>
      <c r="CC21" s="84" t="s">
        <v>323</v>
      </c>
    </row>
    <row r="22" spans="1:81" x14ac:dyDescent="0.25">
      <c r="A22" s="91"/>
      <c r="B22" s="39" t="s">
        <v>310</v>
      </c>
      <c r="C22" s="69" t="s">
        <v>323</v>
      </c>
      <c r="D22" s="57"/>
      <c r="F22" s="57" t="s">
        <v>331</v>
      </c>
      <c r="G22" s="57"/>
      <c r="H22" s="69" t="s">
        <v>323</v>
      </c>
      <c r="J22" s="57"/>
      <c r="K22" s="69" t="s">
        <v>323</v>
      </c>
      <c r="L22" s="84" t="s">
        <v>323</v>
      </c>
      <c r="O22" s="69" t="s">
        <v>323</v>
      </c>
      <c r="P22" s="57"/>
      <c r="Q22" s="57"/>
      <c r="R22" s="69" t="s">
        <v>323</v>
      </c>
      <c r="S22" s="69" t="s">
        <v>323</v>
      </c>
      <c r="T22" s="84" t="s">
        <v>323</v>
      </c>
      <c r="V22" s="69" t="s">
        <v>323</v>
      </c>
      <c r="W22" s="84" t="s">
        <v>323</v>
      </c>
      <c r="X22" s="84" t="s">
        <v>323</v>
      </c>
      <c r="Y22" s="69" t="s">
        <v>323</v>
      </c>
      <c r="AC22" s="69" t="s">
        <v>323</v>
      </c>
      <c r="AF22" s="69" t="s">
        <v>323</v>
      </c>
      <c r="AI22" s="69" t="s">
        <v>323</v>
      </c>
      <c r="AJ22" s="69" t="s">
        <v>323</v>
      </c>
      <c r="AK22" s="69" t="s">
        <v>323</v>
      </c>
      <c r="AL22" s="69" t="s">
        <v>323</v>
      </c>
      <c r="AM22" s="69" t="s">
        <v>323</v>
      </c>
      <c r="AN22" s="69" t="s">
        <v>323</v>
      </c>
      <c r="AP22" s="69" t="s">
        <v>323</v>
      </c>
      <c r="AQ22" s="84" t="s">
        <v>323</v>
      </c>
      <c r="AR22" s="69" t="s">
        <v>323</v>
      </c>
      <c r="AS22" s="69" t="s">
        <v>323</v>
      </c>
      <c r="AT22" s="69" t="s">
        <v>323</v>
      </c>
      <c r="AU22" s="69" t="s">
        <v>323</v>
      </c>
      <c r="AV22" s="69" t="s">
        <v>323</v>
      </c>
      <c r="AW22" s="69" t="s">
        <v>323</v>
      </c>
      <c r="AX22" s="69" t="s">
        <v>323</v>
      </c>
      <c r="AY22" s="69" t="s">
        <v>323</v>
      </c>
      <c r="AZ22" s="69" t="s">
        <v>323</v>
      </c>
      <c r="BB22" s="69" t="s">
        <v>323</v>
      </c>
      <c r="BC22" s="69" t="s">
        <v>323</v>
      </c>
      <c r="BD22" s="69" t="s">
        <v>323</v>
      </c>
      <c r="BE22" s="69" t="s">
        <v>323</v>
      </c>
      <c r="BF22" s="69" t="s">
        <v>323</v>
      </c>
      <c r="BG22" s="69" t="s">
        <v>323</v>
      </c>
      <c r="BH22" s="84" t="s">
        <v>323</v>
      </c>
      <c r="BI22" s="69" t="s">
        <v>323</v>
      </c>
      <c r="BJ22" s="69" t="s">
        <v>323</v>
      </c>
      <c r="BK22" s="69" t="s">
        <v>323</v>
      </c>
      <c r="BL22" s="84" t="s">
        <v>323</v>
      </c>
      <c r="BM22" s="84" t="s">
        <v>323</v>
      </c>
      <c r="BN22" s="84" t="s">
        <v>323</v>
      </c>
      <c r="BO22" s="84" t="s">
        <v>323</v>
      </c>
      <c r="BQ22" s="84" t="s">
        <v>323</v>
      </c>
      <c r="BT22" s="83"/>
      <c r="BU22" s="84" t="s">
        <v>323</v>
      </c>
      <c r="BV22" s="84" t="s">
        <v>323</v>
      </c>
      <c r="BY22" s="84" t="s">
        <v>323</v>
      </c>
      <c r="CC22" s="84" t="s">
        <v>323</v>
      </c>
    </row>
    <row r="23" spans="1:81" x14ac:dyDescent="0.25">
      <c r="A23" s="91"/>
      <c r="B23" s="39" t="s">
        <v>311</v>
      </c>
      <c r="C23" s="69" t="s">
        <v>323</v>
      </c>
      <c r="D23" s="57"/>
      <c r="F23" s="57" t="s">
        <v>331</v>
      </c>
      <c r="G23" s="57"/>
      <c r="H23" s="69" t="s">
        <v>323</v>
      </c>
      <c r="J23" s="57"/>
      <c r="K23" s="69" t="s">
        <v>323</v>
      </c>
      <c r="L23" s="84" t="s">
        <v>323</v>
      </c>
      <c r="O23" s="69" t="s">
        <v>323</v>
      </c>
      <c r="P23" s="57"/>
      <c r="Q23" s="57"/>
      <c r="R23" s="69" t="s">
        <v>323</v>
      </c>
      <c r="S23" s="69" t="s">
        <v>323</v>
      </c>
      <c r="T23" s="84" t="s">
        <v>323</v>
      </c>
      <c r="V23" s="69" t="s">
        <v>323</v>
      </c>
      <c r="W23" s="84" t="s">
        <v>323</v>
      </c>
      <c r="X23" s="84" t="s">
        <v>323</v>
      </c>
      <c r="Y23" s="69" t="s">
        <v>323</v>
      </c>
      <c r="AC23" s="69" t="s">
        <v>323</v>
      </c>
      <c r="AF23" s="69" t="s">
        <v>323</v>
      </c>
      <c r="AI23" s="69" t="s">
        <v>323</v>
      </c>
      <c r="AJ23" s="69" t="s">
        <v>323</v>
      </c>
      <c r="AK23" s="69" t="s">
        <v>323</v>
      </c>
      <c r="AL23" s="69" t="s">
        <v>323</v>
      </c>
      <c r="AM23" s="69" t="s">
        <v>323</v>
      </c>
      <c r="AN23" s="69" t="s">
        <v>323</v>
      </c>
      <c r="AP23" s="69" t="s">
        <v>323</v>
      </c>
      <c r="AQ23" s="84" t="s">
        <v>323</v>
      </c>
      <c r="AR23" s="69" t="s">
        <v>323</v>
      </c>
      <c r="AS23" s="69" t="s">
        <v>323</v>
      </c>
      <c r="AT23" s="69" t="s">
        <v>323</v>
      </c>
      <c r="AU23" s="69" t="s">
        <v>323</v>
      </c>
      <c r="AV23" s="69" t="s">
        <v>323</v>
      </c>
      <c r="AW23" s="69" t="s">
        <v>323</v>
      </c>
      <c r="AX23" s="69" t="s">
        <v>323</v>
      </c>
      <c r="AY23" s="69" t="s">
        <v>323</v>
      </c>
      <c r="AZ23" s="69" t="s">
        <v>323</v>
      </c>
      <c r="BB23" s="69" t="s">
        <v>323</v>
      </c>
      <c r="BC23" s="69" t="s">
        <v>323</v>
      </c>
      <c r="BD23" s="69" t="s">
        <v>323</v>
      </c>
      <c r="BE23" s="69" t="s">
        <v>323</v>
      </c>
      <c r="BF23" s="69" t="s">
        <v>323</v>
      </c>
      <c r="BG23" s="69" t="s">
        <v>323</v>
      </c>
      <c r="BH23" s="84" t="s">
        <v>323</v>
      </c>
      <c r="BI23" s="69" t="s">
        <v>323</v>
      </c>
      <c r="BJ23" s="69" t="s">
        <v>323</v>
      </c>
      <c r="BK23" s="69" t="s">
        <v>323</v>
      </c>
      <c r="BL23" s="84" t="s">
        <v>323</v>
      </c>
      <c r="BM23" s="84" t="s">
        <v>323</v>
      </c>
      <c r="BN23" s="84" t="s">
        <v>323</v>
      </c>
      <c r="BO23" s="84" t="s">
        <v>323</v>
      </c>
      <c r="BQ23" s="84" t="s">
        <v>323</v>
      </c>
      <c r="BT23" s="83"/>
      <c r="BU23" s="84" t="s">
        <v>323</v>
      </c>
      <c r="BV23" s="84" t="s">
        <v>323</v>
      </c>
      <c r="BY23" s="84" t="s">
        <v>323</v>
      </c>
      <c r="CC23" s="84" t="s">
        <v>323</v>
      </c>
    </row>
    <row r="24" spans="1:81" x14ac:dyDescent="0.25">
      <c r="A24" s="91"/>
      <c r="B24" s="39" t="s">
        <v>312</v>
      </c>
      <c r="C24" s="69" t="s">
        <v>323</v>
      </c>
      <c r="D24" s="57"/>
      <c r="F24" s="57" t="s">
        <v>331</v>
      </c>
      <c r="G24" s="57"/>
      <c r="H24" s="69" t="s">
        <v>323</v>
      </c>
      <c r="J24" s="57"/>
      <c r="K24" s="69" t="s">
        <v>323</v>
      </c>
      <c r="L24" s="84" t="s">
        <v>323</v>
      </c>
      <c r="O24" s="69" t="s">
        <v>323</v>
      </c>
      <c r="P24" s="57"/>
      <c r="Q24" s="57"/>
      <c r="R24" s="69" t="s">
        <v>323</v>
      </c>
      <c r="S24" s="69" t="s">
        <v>323</v>
      </c>
      <c r="T24" s="84" t="s">
        <v>323</v>
      </c>
      <c r="V24" s="69" t="s">
        <v>323</v>
      </c>
      <c r="W24" s="84" t="s">
        <v>323</v>
      </c>
      <c r="X24" s="84" t="s">
        <v>323</v>
      </c>
      <c r="Y24" s="69" t="s">
        <v>323</v>
      </c>
      <c r="AC24" s="69" t="s">
        <v>323</v>
      </c>
      <c r="AF24" s="69" t="s">
        <v>323</v>
      </c>
      <c r="AI24" s="69" t="s">
        <v>323</v>
      </c>
      <c r="AJ24" s="69" t="s">
        <v>323</v>
      </c>
      <c r="AK24" s="69" t="s">
        <v>323</v>
      </c>
      <c r="AL24" s="69" t="s">
        <v>323</v>
      </c>
      <c r="AM24" s="69" t="s">
        <v>323</v>
      </c>
      <c r="AN24" s="69" t="s">
        <v>323</v>
      </c>
      <c r="AP24" s="69" t="s">
        <v>323</v>
      </c>
      <c r="AQ24" s="84" t="s">
        <v>323</v>
      </c>
      <c r="AR24" s="69" t="s">
        <v>323</v>
      </c>
      <c r="AS24" s="69" t="s">
        <v>323</v>
      </c>
      <c r="AT24" s="69" t="s">
        <v>323</v>
      </c>
      <c r="AU24" s="69" t="s">
        <v>323</v>
      </c>
      <c r="AV24" s="69" t="s">
        <v>323</v>
      </c>
      <c r="AW24" s="69" t="s">
        <v>323</v>
      </c>
      <c r="AX24" s="69" t="s">
        <v>323</v>
      </c>
      <c r="AY24" s="69" t="s">
        <v>323</v>
      </c>
      <c r="AZ24" s="69" t="s">
        <v>323</v>
      </c>
      <c r="BB24" s="69" t="s">
        <v>323</v>
      </c>
      <c r="BC24" s="69" t="s">
        <v>323</v>
      </c>
      <c r="BD24" s="69" t="s">
        <v>323</v>
      </c>
      <c r="BE24" s="69" t="s">
        <v>323</v>
      </c>
      <c r="BF24" s="69" t="s">
        <v>323</v>
      </c>
      <c r="BG24" s="69" t="s">
        <v>323</v>
      </c>
      <c r="BH24" s="84" t="s">
        <v>323</v>
      </c>
      <c r="BI24" s="69" t="s">
        <v>323</v>
      </c>
      <c r="BJ24" s="69" t="s">
        <v>323</v>
      </c>
      <c r="BK24" s="69" t="s">
        <v>323</v>
      </c>
      <c r="BL24" s="84" t="s">
        <v>323</v>
      </c>
      <c r="BM24" s="84" t="s">
        <v>323</v>
      </c>
      <c r="BN24" s="84" t="s">
        <v>323</v>
      </c>
      <c r="BO24" s="84" t="s">
        <v>323</v>
      </c>
      <c r="BQ24" s="84" t="s">
        <v>323</v>
      </c>
      <c r="BT24" s="83"/>
      <c r="BU24" s="84" t="s">
        <v>323</v>
      </c>
      <c r="BV24" s="84" t="s">
        <v>323</v>
      </c>
      <c r="BY24" s="84" t="s">
        <v>323</v>
      </c>
      <c r="CC24" s="84" t="s">
        <v>323</v>
      </c>
    </row>
    <row r="25" spans="1:81" x14ac:dyDescent="0.25">
      <c r="BT25" s="83"/>
    </row>
    <row r="26" spans="1:81" x14ac:dyDescent="0.25">
      <c r="BT26" s="83"/>
    </row>
    <row r="27" spans="1:81" x14ac:dyDescent="0.25">
      <c r="BT27" s="83"/>
    </row>
    <row r="34" spans="71:83" ht="15.75" thickBot="1" x14ac:dyDescent="0.3"/>
    <row r="35" spans="71:83" s="60" customFormat="1" ht="15.75" thickBot="1" x14ac:dyDescent="0.3">
      <c r="BS35" s="61"/>
      <c r="BT35" s="62"/>
      <c r="BU35" s="63"/>
      <c r="BV35" s="64"/>
      <c r="BW35" s="65"/>
      <c r="BX35" s="65"/>
      <c r="BY35" s="66"/>
      <c r="BZ35" s="66"/>
      <c r="CA35" s="67"/>
      <c r="CB35" s="67"/>
      <c r="CC35" s="65"/>
      <c r="CD35" s="66"/>
      <c r="CE35" s="66"/>
    </row>
  </sheetData>
  <mergeCells count="6">
    <mergeCell ref="A2:B2"/>
    <mergeCell ref="A6:A10"/>
    <mergeCell ref="A12:A24"/>
    <mergeCell ref="A5:B5"/>
    <mergeCell ref="A4:B4"/>
    <mergeCell ref="A3:B3"/>
  </mergeCells>
  <dataValidations disablePrompts="1" count="4">
    <dataValidation type="list" allowBlank="1" showInputMessage="1" showErrorMessage="1" sqref="BZ35">
      <formula1>"l (litros), kg (quilos), Nm3 (metros cubicos norm.), € (euros)"</formula1>
    </dataValidation>
    <dataValidation type="list" allowBlank="1" showInputMessage="1" showErrorMessage="1" sqref="CD35">
      <formula1>"SPTP Exclusivo, Serviço Comercial Exclusivo, Serviço misto, Expressos Exclusivo, Carga"</formula1>
    </dataValidation>
    <dataValidation type="list" allowBlank="1" showInputMessage="1" showErrorMessage="1" sqref="BT35">
      <formula1>"Pesado de Passageiros M3, Pesado de Passageiros M2, Ligeiro de Passageiros M1, Pesado de Mercadorias N3, Pesado de Mercadorias N2, Ligeiro de Mercadorias N1, Misto"</formula1>
    </dataValidation>
    <dataValidation type="list" allowBlank="1" showInputMessage="1" showErrorMessage="1" sqref="BU35">
      <formula1>"Gasóleo, Gasolina, GPL, GNC, GNV, Butano, Propano, H2"</formula1>
    </dataValidation>
  </dataValidations>
  <pageMargins left="0.7" right="0.7" top="0.75" bottom="0.75" header="0.3" footer="0.3"/>
  <pageSetup paperSize="9" orientation="portrait" horizontalDpi="300" verticalDpi="300" r:id="rId1"/>
  <customProperties>
    <customPr name="GUID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M94"/>
  <sheetViews>
    <sheetView showGridLines="0" topLeftCell="E3" zoomScale="120" zoomScaleNormal="120" workbookViewId="0">
      <selection activeCell="J42" sqref="J42"/>
    </sheetView>
  </sheetViews>
  <sheetFormatPr defaultColWidth="8.7109375" defaultRowHeight="11.25" x14ac:dyDescent="0.25"/>
  <cols>
    <col min="1" max="1" width="6.5703125" style="1" customWidth="1"/>
    <col min="2" max="2" width="8.7109375" style="1" customWidth="1"/>
    <col min="3" max="3" width="10" style="1" customWidth="1"/>
    <col min="4" max="4" width="21.7109375" style="1" bestFit="1" customWidth="1"/>
    <col min="5" max="5" width="14.5703125" style="1" bestFit="1" customWidth="1"/>
    <col min="6" max="6" width="23.140625" style="1" bestFit="1" customWidth="1"/>
    <col min="7" max="7" width="15.5703125" style="2" bestFit="1" customWidth="1"/>
    <col min="8" max="8" width="23.140625" style="3" bestFit="1" customWidth="1"/>
    <col min="9" max="9" width="8.7109375" style="3"/>
    <col min="10" max="10" width="131.85546875" style="1" bestFit="1" customWidth="1"/>
    <col min="11" max="11" width="8.7109375" style="1"/>
    <col min="12" max="12" width="28.5703125" style="1" bestFit="1" customWidth="1"/>
    <col min="13" max="16384" width="8.7109375" style="1"/>
  </cols>
  <sheetData>
    <row r="2" spans="2:13" x14ac:dyDescent="0.25">
      <c r="B2" s="5" t="s">
        <v>275</v>
      </c>
    </row>
    <row r="3" spans="2:13" x14ac:dyDescent="0.25">
      <c r="E3" s="4"/>
      <c r="F3" s="4"/>
      <c r="G3" s="5"/>
    </row>
    <row r="4" spans="2:13" x14ac:dyDescent="0.2">
      <c r="B4" s="12" t="s">
        <v>3</v>
      </c>
      <c r="C4" s="12" t="s">
        <v>4</v>
      </c>
      <c r="D4" s="12" t="s">
        <v>5</v>
      </c>
      <c r="E4" s="12" t="s">
        <v>6</v>
      </c>
      <c r="F4" s="12" t="s">
        <v>7</v>
      </c>
      <c r="G4" s="12" t="s">
        <v>8</v>
      </c>
      <c r="H4" s="13" t="s">
        <v>7</v>
      </c>
      <c r="I4" s="22" t="s">
        <v>9</v>
      </c>
      <c r="J4" s="22" t="s">
        <v>276</v>
      </c>
      <c r="L4" s="89" t="s">
        <v>13</v>
      </c>
      <c r="M4" s="89"/>
    </row>
    <row r="5" spans="2:13" x14ac:dyDescent="0.2">
      <c r="B5" s="14">
        <f t="shared" ref="B5:B10" si="0">+RIGHT(C5,4)*1</f>
        <v>1460</v>
      </c>
      <c r="C5" s="15" t="s">
        <v>14</v>
      </c>
      <c r="D5" s="15" t="s">
        <v>15</v>
      </c>
      <c r="E5" s="15" t="s">
        <v>16</v>
      </c>
      <c r="F5" s="16" t="s">
        <v>17</v>
      </c>
      <c r="G5" s="15" t="s">
        <v>18</v>
      </c>
      <c r="H5" s="16" t="s">
        <v>19</v>
      </c>
      <c r="I5" s="3" t="s">
        <v>20</v>
      </c>
      <c r="J5" s="1" t="s">
        <v>277</v>
      </c>
      <c r="L5" s="23" t="s">
        <v>20</v>
      </c>
      <c r="M5" s="23">
        <f>COUNTIF(I5:I89,"Recebido")</f>
        <v>66</v>
      </c>
    </row>
    <row r="6" spans="2:13" x14ac:dyDescent="0.2">
      <c r="B6" s="6">
        <f t="shared" si="0"/>
        <v>6010</v>
      </c>
      <c r="C6" s="7" t="s">
        <v>23</v>
      </c>
      <c r="D6" s="7" t="s">
        <v>24</v>
      </c>
      <c r="E6" s="7" t="s">
        <v>278</v>
      </c>
      <c r="F6" s="10" t="s">
        <v>279</v>
      </c>
      <c r="G6" s="7" t="s">
        <v>18</v>
      </c>
      <c r="H6" s="7"/>
      <c r="I6" s="3" t="s">
        <v>20</v>
      </c>
      <c r="L6" s="23" t="s">
        <v>28</v>
      </c>
      <c r="M6" s="23">
        <f>COUNTIF(I5:I89,"N/A")</f>
        <v>5</v>
      </c>
    </row>
    <row r="7" spans="2:13" x14ac:dyDescent="0.2">
      <c r="B7" s="6">
        <f t="shared" si="0"/>
        <v>1410</v>
      </c>
      <c r="C7" s="7" t="s">
        <v>29</v>
      </c>
      <c r="D7" s="7" t="s">
        <v>30</v>
      </c>
      <c r="E7" s="15" t="s">
        <v>16</v>
      </c>
      <c r="F7" s="16" t="s">
        <v>17</v>
      </c>
      <c r="G7" s="7" t="s">
        <v>18</v>
      </c>
      <c r="H7" s="7"/>
      <c r="I7" s="3" t="s">
        <v>20</v>
      </c>
      <c r="J7" s="1" t="s">
        <v>277</v>
      </c>
      <c r="L7" s="23" t="s">
        <v>32</v>
      </c>
      <c r="M7" s="23">
        <f>COUNTIF(J:J,"prazo alargado até 15/03/2024")</f>
        <v>0</v>
      </c>
    </row>
    <row r="8" spans="2:13" x14ac:dyDescent="0.2">
      <c r="B8" s="6">
        <f t="shared" si="0"/>
        <v>1420</v>
      </c>
      <c r="C8" s="7" t="s">
        <v>33</v>
      </c>
      <c r="D8" s="7" t="s">
        <v>34</v>
      </c>
      <c r="E8" s="7" t="s">
        <v>174</v>
      </c>
      <c r="F8" s="16" t="s">
        <v>175</v>
      </c>
      <c r="G8" s="7" t="s">
        <v>18</v>
      </c>
      <c r="H8" s="7"/>
      <c r="I8" s="3" t="s">
        <v>280</v>
      </c>
      <c r="J8" s="1" t="s">
        <v>281</v>
      </c>
      <c r="L8" s="23" t="s">
        <v>37</v>
      </c>
      <c r="M8" s="23">
        <f>COUNTA(D5:D94)-M5-M6</f>
        <v>4</v>
      </c>
    </row>
    <row r="9" spans="2:13" x14ac:dyDescent="0.2">
      <c r="B9" s="6">
        <f t="shared" si="0"/>
        <v>1430</v>
      </c>
      <c r="C9" s="7" t="s">
        <v>38</v>
      </c>
      <c r="D9" s="7" t="s">
        <v>39</v>
      </c>
      <c r="E9" s="7" t="s">
        <v>18</v>
      </c>
      <c r="F9" s="16" t="s">
        <v>19</v>
      </c>
      <c r="G9" s="7" t="s">
        <v>18</v>
      </c>
      <c r="H9" s="7"/>
      <c r="I9" s="3" t="s">
        <v>20</v>
      </c>
      <c r="L9" s="23" t="s">
        <v>41</v>
      </c>
      <c r="M9" s="23"/>
    </row>
    <row r="10" spans="2:13" x14ac:dyDescent="0.25">
      <c r="B10" s="6">
        <f t="shared" si="0"/>
        <v>1960</v>
      </c>
      <c r="C10" s="7" t="s">
        <v>42</v>
      </c>
      <c r="D10" s="7" t="s">
        <v>43</v>
      </c>
      <c r="E10" s="7" t="s">
        <v>44</v>
      </c>
      <c r="F10" s="10" t="s">
        <v>45</v>
      </c>
      <c r="G10" s="7" t="s">
        <v>18</v>
      </c>
      <c r="H10" s="7"/>
      <c r="I10" s="3" t="s">
        <v>20</v>
      </c>
    </row>
    <row r="11" spans="2:13" x14ac:dyDescent="0.25">
      <c r="B11" s="18">
        <v>1670</v>
      </c>
      <c r="C11" s="17" t="s">
        <v>50</v>
      </c>
      <c r="D11" s="17" t="s">
        <v>51</v>
      </c>
      <c r="E11" s="17" t="s">
        <v>52</v>
      </c>
      <c r="F11" s="19" t="s">
        <v>53</v>
      </c>
      <c r="G11" s="17" t="s">
        <v>54</v>
      </c>
      <c r="H11" s="19" t="s">
        <v>55</v>
      </c>
      <c r="I11" s="3" t="s">
        <v>28</v>
      </c>
    </row>
    <row r="12" spans="2:13" x14ac:dyDescent="0.25">
      <c r="B12" s="9">
        <v>1820</v>
      </c>
      <c r="C12" s="8" t="s">
        <v>57</v>
      </c>
      <c r="D12" s="7" t="s">
        <v>58</v>
      </c>
      <c r="E12" s="7" t="s">
        <v>54</v>
      </c>
      <c r="F12" s="19" t="s">
        <v>55</v>
      </c>
      <c r="G12" s="7" t="s">
        <v>54</v>
      </c>
      <c r="H12" s="10"/>
      <c r="I12" s="3" t="s">
        <v>28</v>
      </c>
    </row>
    <row r="13" spans="2:13" x14ac:dyDescent="0.25">
      <c r="B13" s="18">
        <f t="shared" ref="B13:B16" si="1">+RIGHT(C13,4)*1</f>
        <v>1160</v>
      </c>
      <c r="C13" s="17" t="s">
        <v>60</v>
      </c>
      <c r="D13" s="17" t="s">
        <v>61</v>
      </c>
      <c r="E13" s="17" t="s">
        <v>62</v>
      </c>
      <c r="F13" s="19" t="s">
        <v>63</v>
      </c>
      <c r="G13" s="17" t="s">
        <v>62</v>
      </c>
      <c r="H13" s="19" t="s">
        <v>63</v>
      </c>
      <c r="I13" s="3" t="s">
        <v>20</v>
      </c>
    </row>
    <row r="14" spans="2:13" x14ac:dyDescent="0.25">
      <c r="B14" s="6">
        <f t="shared" si="1"/>
        <v>1200</v>
      </c>
      <c r="C14" s="7" t="s">
        <v>65</v>
      </c>
      <c r="D14" s="7" t="s">
        <v>66</v>
      </c>
      <c r="E14" s="7" t="s">
        <v>62</v>
      </c>
      <c r="F14" s="7"/>
      <c r="G14" s="7" t="s">
        <v>62</v>
      </c>
      <c r="H14" s="7"/>
      <c r="I14" s="3" t="s">
        <v>20</v>
      </c>
      <c r="J14" s="1" t="s">
        <v>282</v>
      </c>
    </row>
    <row r="15" spans="2:13" x14ac:dyDescent="0.25">
      <c r="B15" s="6">
        <f t="shared" si="1"/>
        <v>1570</v>
      </c>
      <c r="C15" s="7" t="s">
        <v>68</v>
      </c>
      <c r="D15" s="7" t="s">
        <v>69</v>
      </c>
      <c r="E15" s="7" t="s">
        <v>62</v>
      </c>
      <c r="F15" s="7"/>
      <c r="G15" s="7" t="s">
        <v>62</v>
      </c>
      <c r="H15" s="7"/>
      <c r="I15" s="3" t="s">
        <v>28</v>
      </c>
      <c r="J15" s="1" t="s">
        <v>70</v>
      </c>
    </row>
    <row r="16" spans="2:13" x14ac:dyDescent="0.25">
      <c r="B16" s="18">
        <f t="shared" si="1"/>
        <v>1800</v>
      </c>
      <c r="C16" s="17" t="s">
        <v>71</v>
      </c>
      <c r="D16" s="17" t="s">
        <v>72</v>
      </c>
      <c r="E16" s="17" t="s">
        <v>73</v>
      </c>
      <c r="F16" s="19" t="s">
        <v>74</v>
      </c>
      <c r="G16" s="17" t="s">
        <v>73</v>
      </c>
      <c r="H16" s="19" t="s">
        <v>74</v>
      </c>
      <c r="I16" s="3" t="s">
        <v>20</v>
      </c>
    </row>
    <row r="17" spans="2:10" x14ac:dyDescent="0.25">
      <c r="B17" s="18">
        <f t="shared" ref="B17:B23" si="2">+RIGHT(C17,4)*1</f>
        <v>1400</v>
      </c>
      <c r="C17" s="17" t="s">
        <v>76</v>
      </c>
      <c r="D17" s="17" t="s">
        <v>77</v>
      </c>
      <c r="E17" s="17" t="s">
        <v>78</v>
      </c>
      <c r="F17" s="19" t="s">
        <v>79</v>
      </c>
      <c r="G17" s="17" t="s">
        <v>78</v>
      </c>
      <c r="H17" s="19" t="s">
        <v>79</v>
      </c>
      <c r="I17" s="3" t="s">
        <v>20</v>
      </c>
      <c r="J17" s="1" t="s">
        <v>283</v>
      </c>
    </row>
    <row r="18" spans="2:10" x14ac:dyDescent="0.25">
      <c r="B18" s="18">
        <f t="shared" si="2"/>
        <v>1100</v>
      </c>
      <c r="C18" s="17" t="s">
        <v>82</v>
      </c>
      <c r="D18" s="17" t="s">
        <v>83</v>
      </c>
      <c r="E18" s="17" t="s">
        <v>84</v>
      </c>
      <c r="F18" s="19" t="s">
        <v>85</v>
      </c>
      <c r="G18" s="17" t="s">
        <v>84</v>
      </c>
      <c r="H18" s="19" t="s">
        <v>85</v>
      </c>
      <c r="I18" s="3" t="s">
        <v>20</v>
      </c>
    </row>
    <row r="19" spans="2:10" x14ac:dyDescent="0.25">
      <c r="B19" s="6">
        <f t="shared" si="2"/>
        <v>1210</v>
      </c>
      <c r="C19" s="7" t="s">
        <v>87</v>
      </c>
      <c r="D19" s="7" t="s">
        <v>88</v>
      </c>
      <c r="E19" s="7" t="s">
        <v>84</v>
      </c>
      <c r="F19" s="7"/>
      <c r="G19" s="7" t="s">
        <v>84</v>
      </c>
      <c r="H19" s="7"/>
      <c r="I19" s="3" t="s">
        <v>20</v>
      </c>
    </row>
    <row r="20" spans="2:10" x14ac:dyDescent="0.25">
      <c r="B20" s="18">
        <f t="shared" si="2"/>
        <v>6400</v>
      </c>
      <c r="C20" s="17" t="s">
        <v>89</v>
      </c>
      <c r="D20" s="17" t="s">
        <v>90</v>
      </c>
      <c r="E20" s="17" t="s">
        <v>91</v>
      </c>
      <c r="F20" s="16" t="s">
        <v>92</v>
      </c>
      <c r="G20" s="15" t="s">
        <v>93</v>
      </c>
      <c r="H20" s="19" t="s">
        <v>94</v>
      </c>
      <c r="I20" s="3" t="s">
        <v>20</v>
      </c>
      <c r="J20" s="1" t="s">
        <v>284</v>
      </c>
    </row>
    <row r="21" spans="2:10" x14ac:dyDescent="0.25">
      <c r="B21" s="6">
        <f t="shared" si="2"/>
        <v>6770</v>
      </c>
      <c r="C21" s="7" t="s">
        <v>96</v>
      </c>
      <c r="D21" s="7" t="s">
        <v>97</v>
      </c>
      <c r="E21" s="7" t="s">
        <v>98</v>
      </c>
      <c r="F21" s="7"/>
      <c r="G21" s="7" t="s">
        <v>93</v>
      </c>
      <c r="H21" s="7"/>
      <c r="I21" s="3" t="s">
        <v>20</v>
      </c>
      <c r="J21" s="1" t="s">
        <v>284</v>
      </c>
    </row>
    <row r="22" spans="2:10" x14ac:dyDescent="0.25">
      <c r="B22" s="18">
        <f t="shared" si="2"/>
        <v>5740</v>
      </c>
      <c r="C22" s="17" t="s">
        <v>99</v>
      </c>
      <c r="D22" s="17" t="s">
        <v>100</v>
      </c>
      <c r="E22" s="17" t="s">
        <v>285</v>
      </c>
      <c r="F22" s="19" t="s">
        <v>102</v>
      </c>
      <c r="G22" s="17" t="s">
        <v>285</v>
      </c>
      <c r="H22" s="19" t="s">
        <v>102</v>
      </c>
      <c r="I22" s="3" t="s">
        <v>20</v>
      </c>
    </row>
    <row r="23" spans="2:10" x14ac:dyDescent="0.25">
      <c r="B23" s="6">
        <f t="shared" si="2"/>
        <v>5010</v>
      </c>
      <c r="C23" s="7" t="s">
        <v>106</v>
      </c>
      <c r="D23" s="7" t="s">
        <v>107</v>
      </c>
      <c r="E23" s="7" t="s">
        <v>285</v>
      </c>
      <c r="F23" s="21"/>
      <c r="G23" s="21" t="s">
        <v>285</v>
      </c>
      <c r="H23" s="7"/>
      <c r="J23" s="1" t="s">
        <v>286</v>
      </c>
    </row>
    <row r="24" spans="2:10" x14ac:dyDescent="0.25">
      <c r="B24" s="6">
        <v>8630</v>
      </c>
      <c r="C24" s="7" t="s">
        <v>109</v>
      </c>
      <c r="D24" s="7" t="s">
        <v>110</v>
      </c>
      <c r="E24" s="7" t="s">
        <v>285</v>
      </c>
      <c r="F24" s="7"/>
      <c r="G24" s="7" t="s">
        <v>285</v>
      </c>
      <c r="H24" s="7"/>
      <c r="J24" s="1" t="s">
        <v>286</v>
      </c>
    </row>
    <row r="25" spans="2:10" x14ac:dyDescent="0.25">
      <c r="B25" s="18">
        <f t="shared" ref="B25:B57" si="3">+RIGHT(C25,4)*1</f>
        <v>1600</v>
      </c>
      <c r="C25" s="17" t="s">
        <v>195</v>
      </c>
      <c r="D25" s="17" t="s">
        <v>196</v>
      </c>
      <c r="E25" s="20" t="s">
        <v>197</v>
      </c>
      <c r="F25" s="19" t="s">
        <v>198</v>
      </c>
      <c r="G25" s="26" t="s">
        <v>189</v>
      </c>
      <c r="H25" s="27" t="s">
        <v>190</v>
      </c>
      <c r="I25" s="3" t="s">
        <v>20</v>
      </c>
    </row>
    <row r="26" spans="2:10" x14ac:dyDescent="0.25">
      <c r="B26" s="18">
        <f t="shared" si="3"/>
        <v>1010</v>
      </c>
      <c r="C26" s="17" t="s">
        <v>111</v>
      </c>
      <c r="D26" s="17" t="s">
        <v>112</v>
      </c>
      <c r="E26" s="17" t="s">
        <v>113</v>
      </c>
      <c r="F26" s="19" t="s">
        <v>114</v>
      </c>
      <c r="G26" s="17" t="s">
        <v>113</v>
      </c>
      <c r="H26" s="19" t="s">
        <v>114</v>
      </c>
      <c r="I26" s="3" t="s">
        <v>20</v>
      </c>
    </row>
    <row r="27" spans="2:10" x14ac:dyDescent="0.25">
      <c r="B27" s="6">
        <f t="shared" si="3"/>
        <v>1080</v>
      </c>
      <c r="C27" s="7" t="s">
        <v>116</v>
      </c>
      <c r="D27" s="7" t="s">
        <v>117</v>
      </c>
      <c r="E27" s="7" t="s">
        <v>113</v>
      </c>
      <c r="F27" s="21"/>
      <c r="G27" s="21" t="s">
        <v>113</v>
      </c>
      <c r="H27" s="7"/>
      <c r="I27" s="3" t="s">
        <v>20</v>
      </c>
    </row>
    <row r="28" spans="2:10" x14ac:dyDescent="0.25">
      <c r="B28" s="6">
        <f t="shared" si="3"/>
        <v>1380</v>
      </c>
      <c r="C28" s="7" t="s">
        <v>118</v>
      </c>
      <c r="D28" s="7" t="s">
        <v>119</v>
      </c>
      <c r="E28" s="7" t="s">
        <v>113</v>
      </c>
      <c r="F28" s="7"/>
      <c r="G28" s="21" t="s">
        <v>113</v>
      </c>
      <c r="H28" s="7"/>
      <c r="I28" s="3" t="s">
        <v>20</v>
      </c>
    </row>
    <row r="29" spans="2:10" x14ac:dyDescent="0.25">
      <c r="B29" s="6">
        <f t="shared" si="3"/>
        <v>1480</v>
      </c>
      <c r="C29" s="7" t="s">
        <v>120</v>
      </c>
      <c r="D29" s="7" t="s">
        <v>121</v>
      </c>
      <c r="E29" s="7" t="s">
        <v>113</v>
      </c>
      <c r="F29" s="21"/>
      <c r="G29" s="21" t="s">
        <v>113</v>
      </c>
      <c r="H29" s="7"/>
      <c r="I29" s="3" t="s">
        <v>20</v>
      </c>
    </row>
    <row r="30" spans="2:10" x14ac:dyDescent="0.25">
      <c r="B30" s="6">
        <f t="shared" si="3"/>
        <v>1680</v>
      </c>
      <c r="C30" s="7" t="s">
        <v>122</v>
      </c>
      <c r="D30" s="7" t="s">
        <v>123</v>
      </c>
      <c r="E30" s="7" t="s">
        <v>113</v>
      </c>
      <c r="F30" s="7"/>
      <c r="G30" s="7" t="s">
        <v>113</v>
      </c>
      <c r="H30" s="7"/>
      <c r="I30" s="3" t="s">
        <v>20</v>
      </c>
    </row>
    <row r="31" spans="2:10" x14ac:dyDescent="0.25">
      <c r="B31" s="6">
        <f t="shared" si="3"/>
        <v>1780</v>
      </c>
      <c r="C31" s="7" t="s">
        <v>124</v>
      </c>
      <c r="D31" s="7" t="s">
        <v>125</v>
      </c>
      <c r="E31" s="7" t="s">
        <v>113</v>
      </c>
      <c r="F31" s="7"/>
      <c r="G31" s="7" t="s">
        <v>113</v>
      </c>
      <c r="H31" s="7"/>
      <c r="I31" s="3" t="s">
        <v>20</v>
      </c>
    </row>
    <row r="32" spans="2:10" x14ac:dyDescent="0.25">
      <c r="B32" s="6">
        <f t="shared" si="3"/>
        <v>1880</v>
      </c>
      <c r="C32" s="7" t="s">
        <v>126</v>
      </c>
      <c r="D32" s="7" t="s">
        <v>127</v>
      </c>
      <c r="E32" s="7" t="s">
        <v>113</v>
      </c>
      <c r="F32" s="7"/>
      <c r="G32" s="7" t="s">
        <v>113</v>
      </c>
      <c r="H32" s="7"/>
      <c r="I32" s="3" t="s">
        <v>20</v>
      </c>
    </row>
    <row r="33" spans="2:10" x14ac:dyDescent="0.25">
      <c r="B33" s="18">
        <f t="shared" si="3"/>
        <v>1090</v>
      </c>
      <c r="C33" s="17" t="s">
        <v>131</v>
      </c>
      <c r="D33" s="17" t="s">
        <v>132</v>
      </c>
      <c r="E33" s="17" t="s">
        <v>133</v>
      </c>
      <c r="F33" s="19" t="s">
        <v>134</v>
      </c>
      <c r="G33" s="17" t="s">
        <v>133</v>
      </c>
      <c r="H33" s="19" t="s">
        <v>134</v>
      </c>
      <c r="I33" s="3" t="s">
        <v>20</v>
      </c>
    </row>
    <row r="34" spans="2:10" x14ac:dyDescent="0.25">
      <c r="B34" s="6">
        <f t="shared" si="3"/>
        <v>1190</v>
      </c>
      <c r="C34" s="7" t="s">
        <v>135</v>
      </c>
      <c r="D34" s="7" t="s">
        <v>136</v>
      </c>
      <c r="E34" s="7" t="s">
        <v>133</v>
      </c>
      <c r="F34" s="7"/>
      <c r="G34" s="7" t="s">
        <v>133</v>
      </c>
      <c r="H34" s="7"/>
      <c r="I34" s="3" t="s">
        <v>20</v>
      </c>
    </row>
    <row r="35" spans="2:10" x14ac:dyDescent="0.25">
      <c r="B35" s="6">
        <f t="shared" si="3"/>
        <v>1290</v>
      </c>
      <c r="C35" s="7" t="s">
        <v>137</v>
      </c>
      <c r="D35" s="7" t="s">
        <v>138</v>
      </c>
      <c r="E35" s="7" t="s">
        <v>133</v>
      </c>
      <c r="F35" s="7"/>
      <c r="G35" s="7" t="s">
        <v>133</v>
      </c>
      <c r="H35" s="7"/>
      <c r="I35" s="3" t="s">
        <v>20</v>
      </c>
    </row>
    <row r="36" spans="2:10" x14ac:dyDescent="0.25">
      <c r="B36" s="6">
        <f t="shared" si="3"/>
        <v>1390</v>
      </c>
      <c r="C36" s="7" t="s">
        <v>139</v>
      </c>
      <c r="D36" s="7" t="s">
        <v>140</v>
      </c>
      <c r="E36" s="7" t="s">
        <v>133</v>
      </c>
      <c r="F36" s="7"/>
      <c r="G36" s="7" t="s">
        <v>133</v>
      </c>
      <c r="H36" s="7"/>
      <c r="I36" s="3" t="s">
        <v>20</v>
      </c>
    </row>
    <row r="37" spans="2:10" x14ac:dyDescent="0.25">
      <c r="B37" s="6">
        <f t="shared" si="3"/>
        <v>1490</v>
      </c>
      <c r="C37" s="7" t="s">
        <v>141</v>
      </c>
      <c r="D37" s="7" t="s">
        <v>142</v>
      </c>
      <c r="E37" s="7" t="s">
        <v>133</v>
      </c>
      <c r="F37" s="21"/>
      <c r="G37" s="21" t="s">
        <v>133</v>
      </c>
      <c r="H37" s="7"/>
      <c r="I37" s="3" t="s">
        <v>20</v>
      </c>
    </row>
    <row r="38" spans="2:10" x14ac:dyDescent="0.25">
      <c r="B38" s="6">
        <f t="shared" si="3"/>
        <v>1690</v>
      </c>
      <c r="C38" s="7" t="s">
        <v>143</v>
      </c>
      <c r="D38" s="7" t="s">
        <v>144</v>
      </c>
      <c r="E38" s="7" t="s">
        <v>133</v>
      </c>
      <c r="F38" s="21"/>
      <c r="G38" s="21" t="s">
        <v>133</v>
      </c>
      <c r="H38" s="7"/>
      <c r="I38" s="3" t="s">
        <v>20</v>
      </c>
    </row>
    <row r="39" spans="2:10" x14ac:dyDescent="0.25">
      <c r="B39" s="6">
        <f t="shared" si="3"/>
        <v>1890</v>
      </c>
      <c r="C39" s="7" t="s">
        <v>145</v>
      </c>
      <c r="D39" s="7" t="s">
        <v>146</v>
      </c>
      <c r="E39" s="7" t="s">
        <v>133</v>
      </c>
      <c r="F39" s="7"/>
      <c r="G39" s="7" t="s">
        <v>133</v>
      </c>
      <c r="H39" s="7"/>
      <c r="I39" s="3" t="s">
        <v>20</v>
      </c>
    </row>
    <row r="40" spans="2:10" x14ac:dyDescent="0.25">
      <c r="B40" s="18">
        <f t="shared" si="3"/>
        <v>5710</v>
      </c>
      <c r="C40" s="17" t="s">
        <v>147</v>
      </c>
      <c r="D40" s="17" t="s">
        <v>148</v>
      </c>
      <c r="E40" s="17" t="s">
        <v>149</v>
      </c>
      <c r="F40" s="19" t="s">
        <v>150</v>
      </c>
      <c r="G40" s="17" t="s">
        <v>149</v>
      </c>
      <c r="H40" s="19" t="s">
        <v>150</v>
      </c>
      <c r="I40" s="3" t="s">
        <v>20</v>
      </c>
    </row>
    <row r="41" spans="2:10" x14ac:dyDescent="0.25">
      <c r="B41" s="6">
        <f t="shared" si="3"/>
        <v>5730</v>
      </c>
      <c r="C41" s="7" t="s">
        <v>151</v>
      </c>
      <c r="D41" s="7" t="s">
        <v>152</v>
      </c>
      <c r="E41" s="7" t="s">
        <v>149</v>
      </c>
      <c r="F41" s="7"/>
      <c r="G41" s="7" t="s">
        <v>149</v>
      </c>
      <c r="H41" s="7"/>
      <c r="I41" s="3" t="s">
        <v>28</v>
      </c>
    </row>
    <row r="42" spans="2:10" x14ac:dyDescent="0.25">
      <c r="B42" s="18">
        <f t="shared" si="3"/>
        <v>1170</v>
      </c>
      <c r="C42" s="17" t="s">
        <v>153</v>
      </c>
      <c r="D42" s="17" t="s">
        <v>154</v>
      </c>
      <c r="E42" s="17" t="s">
        <v>62</v>
      </c>
      <c r="F42" s="19" t="s">
        <v>63</v>
      </c>
      <c r="G42" s="17" t="s">
        <v>62</v>
      </c>
      <c r="H42" s="19" t="s">
        <v>63</v>
      </c>
      <c r="I42" s="3" t="s">
        <v>20</v>
      </c>
      <c r="J42" s="1" t="s">
        <v>287</v>
      </c>
    </row>
    <row r="43" spans="2:10" x14ac:dyDescent="0.25">
      <c r="B43" s="18">
        <f t="shared" si="3"/>
        <v>1000</v>
      </c>
      <c r="C43" s="17" t="s">
        <v>156</v>
      </c>
      <c r="D43" s="17" t="s">
        <v>157</v>
      </c>
      <c r="E43" s="17" t="s">
        <v>158</v>
      </c>
      <c r="F43" s="19" t="s">
        <v>159</v>
      </c>
      <c r="G43" s="17" t="s">
        <v>158</v>
      </c>
      <c r="H43" s="19" t="s">
        <v>159</v>
      </c>
      <c r="I43" s="3" t="s">
        <v>20</v>
      </c>
    </row>
    <row r="44" spans="2:10" x14ac:dyDescent="0.25">
      <c r="B44" s="18">
        <f t="shared" si="3"/>
        <v>8650</v>
      </c>
      <c r="C44" s="17" t="s">
        <v>161</v>
      </c>
      <c r="D44" s="17" t="s">
        <v>162</v>
      </c>
      <c r="E44" s="20" t="s">
        <v>163</v>
      </c>
      <c r="F44" s="19" t="s">
        <v>164</v>
      </c>
      <c r="G44" s="20" t="s">
        <v>163</v>
      </c>
      <c r="H44" s="19" t="s">
        <v>164</v>
      </c>
      <c r="I44" s="3" t="s">
        <v>20</v>
      </c>
      <c r="J44" s="1" t="s">
        <v>288</v>
      </c>
    </row>
    <row r="45" spans="2:10" x14ac:dyDescent="0.25">
      <c r="B45" s="18">
        <f t="shared" si="3"/>
        <v>1510</v>
      </c>
      <c r="C45" s="17" t="s">
        <v>165</v>
      </c>
      <c r="D45" s="17" t="s">
        <v>166</v>
      </c>
      <c r="E45" s="20" t="s">
        <v>167</v>
      </c>
      <c r="F45" s="19" t="s">
        <v>168</v>
      </c>
      <c r="G45" s="20" t="s">
        <v>169</v>
      </c>
      <c r="H45" s="19" t="s">
        <v>170</v>
      </c>
      <c r="I45" s="3" t="s">
        <v>20</v>
      </c>
    </row>
    <row r="46" spans="2:10" x14ac:dyDescent="0.25">
      <c r="B46" s="18">
        <f t="shared" si="3"/>
        <v>1300</v>
      </c>
      <c r="C46" s="17" t="s">
        <v>172</v>
      </c>
      <c r="D46" s="17" t="s">
        <v>173</v>
      </c>
      <c r="E46" s="20" t="s">
        <v>176</v>
      </c>
      <c r="F46" s="16" t="s">
        <v>177</v>
      </c>
      <c r="G46" s="25" t="s">
        <v>176</v>
      </c>
      <c r="H46" s="19" t="s">
        <v>177</v>
      </c>
      <c r="I46" s="3" t="s">
        <v>20</v>
      </c>
      <c r="J46" s="1" t="s">
        <v>289</v>
      </c>
    </row>
    <row r="47" spans="2:10" x14ac:dyDescent="0.25">
      <c r="B47" s="6">
        <f t="shared" si="3"/>
        <v>1500</v>
      </c>
      <c r="C47" s="7" t="s">
        <v>179</v>
      </c>
      <c r="D47" s="7" t="s">
        <v>180</v>
      </c>
      <c r="E47" s="7" t="s">
        <v>176</v>
      </c>
      <c r="F47" s="7"/>
      <c r="G47" s="7" t="s">
        <v>176</v>
      </c>
      <c r="H47" s="7"/>
      <c r="J47" s="1" t="s">
        <v>290</v>
      </c>
    </row>
    <row r="48" spans="2:10" x14ac:dyDescent="0.25">
      <c r="B48" s="18">
        <f t="shared" si="3"/>
        <v>6000</v>
      </c>
      <c r="C48" s="17" t="s">
        <v>181</v>
      </c>
      <c r="D48" s="17" t="s">
        <v>182</v>
      </c>
      <c r="E48" s="20" t="s">
        <v>183</v>
      </c>
      <c r="F48" s="19" t="s">
        <v>291</v>
      </c>
      <c r="G48" s="20" t="s">
        <v>183</v>
      </c>
      <c r="H48" s="19" t="s">
        <v>291</v>
      </c>
      <c r="I48" s="3" t="s">
        <v>20</v>
      </c>
    </row>
    <row r="49" spans="2:9" x14ac:dyDescent="0.25">
      <c r="B49" s="18">
        <f t="shared" si="3"/>
        <v>1520</v>
      </c>
      <c r="C49" s="17" t="s">
        <v>185</v>
      </c>
      <c r="D49" s="17" t="s">
        <v>186</v>
      </c>
      <c r="E49" s="17" t="s">
        <v>193</v>
      </c>
      <c r="F49" s="16" t="s">
        <v>194</v>
      </c>
      <c r="G49" s="26" t="s">
        <v>189</v>
      </c>
      <c r="H49" s="27" t="s">
        <v>190</v>
      </c>
      <c r="I49" s="3" t="s">
        <v>20</v>
      </c>
    </row>
    <row r="50" spans="2:9" x14ac:dyDescent="0.25">
      <c r="B50" s="6">
        <f t="shared" si="3"/>
        <v>1790</v>
      </c>
      <c r="C50" s="7" t="s">
        <v>191</v>
      </c>
      <c r="D50" s="7" t="s">
        <v>192</v>
      </c>
      <c r="E50" s="7" t="s">
        <v>193</v>
      </c>
      <c r="F50" s="7"/>
      <c r="G50" s="28" t="s">
        <v>189</v>
      </c>
      <c r="H50" s="19" t="s">
        <v>190</v>
      </c>
      <c r="I50" s="3" t="s">
        <v>20</v>
      </c>
    </row>
    <row r="51" spans="2:9" x14ac:dyDescent="0.25">
      <c r="B51" s="18">
        <f t="shared" si="3"/>
        <v>1040</v>
      </c>
      <c r="C51" s="17" t="s">
        <v>199</v>
      </c>
      <c r="D51" s="17" t="s">
        <v>200</v>
      </c>
      <c r="E51" s="17" t="s">
        <v>201</v>
      </c>
      <c r="F51" s="19" t="s">
        <v>202</v>
      </c>
      <c r="G51" s="17" t="s">
        <v>201</v>
      </c>
      <c r="H51" s="19" t="s">
        <v>202</v>
      </c>
      <c r="I51" s="3" t="s">
        <v>20</v>
      </c>
    </row>
    <row r="52" spans="2:9" x14ac:dyDescent="0.25">
      <c r="B52" s="6">
        <f t="shared" si="3"/>
        <v>1240</v>
      </c>
      <c r="C52" s="7" t="s">
        <v>204</v>
      </c>
      <c r="D52" s="7" t="s">
        <v>205</v>
      </c>
      <c r="E52" s="7" t="s">
        <v>201</v>
      </c>
      <c r="F52" s="21"/>
      <c r="G52" s="21" t="s">
        <v>201</v>
      </c>
      <c r="H52" s="7"/>
      <c r="I52" s="3" t="s">
        <v>20</v>
      </c>
    </row>
    <row r="53" spans="2:9" x14ac:dyDescent="0.25">
      <c r="B53" s="6">
        <f t="shared" si="3"/>
        <v>1440</v>
      </c>
      <c r="C53" s="7" t="s">
        <v>206</v>
      </c>
      <c r="D53" s="7" t="s">
        <v>207</v>
      </c>
      <c r="E53" s="7" t="s">
        <v>201</v>
      </c>
      <c r="F53" s="7"/>
      <c r="G53" s="7" t="s">
        <v>201</v>
      </c>
      <c r="H53" s="7"/>
      <c r="I53" s="3" t="s">
        <v>20</v>
      </c>
    </row>
    <row r="54" spans="2:9" x14ac:dyDescent="0.25">
      <c r="B54" s="6">
        <f t="shared" si="3"/>
        <v>1640</v>
      </c>
      <c r="C54" s="7" t="s">
        <v>208</v>
      </c>
      <c r="D54" s="7" t="s">
        <v>209</v>
      </c>
      <c r="E54" s="7" t="s">
        <v>201</v>
      </c>
      <c r="F54" s="21"/>
      <c r="G54" s="21" t="s">
        <v>201</v>
      </c>
      <c r="H54" s="7"/>
      <c r="I54" s="3" t="s">
        <v>20</v>
      </c>
    </row>
    <row r="55" spans="2:9" x14ac:dyDescent="0.25">
      <c r="B55" s="6">
        <f t="shared" si="3"/>
        <v>1660</v>
      </c>
      <c r="C55" s="7" t="s">
        <v>210</v>
      </c>
      <c r="D55" s="7" t="s">
        <v>211</v>
      </c>
      <c r="E55" s="7" t="s">
        <v>201</v>
      </c>
      <c r="F55" s="7"/>
      <c r="G55" s="7" t="s">
        <v>201</v>
      </c>
      <c r="H55" s="7"/>
      <c r="I55" s="3" t="s">
        <v>20</v>
      </c>
    </row>
    <row r="56" spans="2:9" x14ac:dyDescent="0.25">
      <c r="B56" s="6">
        <f t="shared" si="3"/>
        <v>1840</v>
      </c>
      <c r="C56" s="7" t="s">
        <v>212</v>
      </c>
      <c r="D56" s="7" t="s">
        <v>213</v>
      </c>
      <c r="E56" s="7" t="s">
        <v>201</v>
      </c>
      <c r="F56" s="21"/>
      <c r="G56" s="21" t="s">
        <v>201</v>
      </c>
      <c r="H56" s="7"/>
      <c r="I56" s="3" t="s">
        <v>20</v>
      </c>
    </row>
    <row r="57" spans="2:9" x14ac:dyDescent="0.25">
      <c r="B57" s="6">
        <f t="shared" si="3"/>
        <v>1940</v>
      </c>
      <c r="C57" s="7" t="s">
        <v>214</v>
      </c>
      <c r="D57" s="7" t="s">
        <v>215</v>
      </c>
      <c r="E57" s="7" t="s">
        <v>201</v>
      </c>
      <c r="F57" s="7"/>
      <c r="G57" s="7" t="s">
        <v>201</v>
      </c>
      <c r="H57" s="7"/>
      <c r="I57" s="3" t="s">
        <v>20</v>
      </c>
    </row>
    <row r="58" spans="2:9" x14ac:dyDescent="0.25">
      <c r="B58" s="6">
        <v>1901</v>
      </c>
      <c r="C58" s="7" t="s">
        <v>216</v>
      </c>
      <c r="D58" s="7" t="s">
        <v>217</v>
      </c>
      <c r="E58" s="7" t="s">
        <v>201</v>
      </c>
      <c r="F58" s="7"/>
      <c r="G58" s="7" t="s">
        <v>201</v>
      </c>
      <c r="H58" s="7"/>
      <c r="I58" s="30" t="s">
        <v>28</v>
      </c>
    </row>
    <row r="59" spans="2:9" x14ac:dyDescent="0.25">
      <c r="B59" s="9">
        <f t="shared" ref="B59:B79" si="4">+RIGHT(C59,4)*1</f>
        <v>1230</v>
      </c>
      <c r="C59" s="8" t="s">
        <v>218</v>
      </c>
      <c r="D59" s="8" t="s">
        <v>219</v>
      </c>
      <c r="E59" s="8" t="s">
        <v>220</v>
      </c>
      <c r="F59" s="24" t="s">
        <v>221</v>
      </c>
      <c r="G59" s="11" t="s">
        <v>220</v>
      </c>
      <c r="H59" s="10" t="s">
        <v>221</v>
      </c>
      <c r="I59" s="3" t="s">
        <v>20</v>
      </c>
    </row>
    <row r="60" spans="2:9" x14ac:dyDescent="0.25">
      <c r="B60" s="6">
        <f t="shared" si="4"/>
        <v>1700</v>
      </c>
      <c r="C60" s="7" t="s">
        <v>223</v>
      </c>
      <c r="D60" s="7" t="s">
        <v>224</v>
      </c>
      <c r="E60" s="7" t="s">
        <v>220</v>
      </c>
      <c r="F60" s="7"/>
      <c r="G60" s="7" t="s">
        <v>220</v>
      </c>
      <c r="H60" s="7"/>
      <c r="I60" s="3" t="s">
        <v>20</v>
      </c>
    </row>
    <row r="61" spans="2:9" x14ac:dyDescent="0.25">
      <c r="B61" s="6">
        <f t="shared" si="4"/>
        <v>5720</v>
      </c>
      <c r="C61" s="7" t="s">
        <v>225</v>
      </c>
      <c r="D61" s="7" t="s">
        <v>226</v>
      </c>
      <c r="E61" s="7" t="s">
        <v>220</v>
      </c>
      <c r="F61" s="21"/>
      <c r="G61" s="21" t="s">
        <v>220</v>
      </c>
      <c r="H61" s="7"/>
      <c r="I61" s="3" t="s">
        <v>20</v>
      </c>
    </row>
    <row r="62" spans="2:9" x14ac:dyDescent="0.25">
      <c r="B62" s="6">
        <f t="shared" si="4"/>
        <v>6260</v>
      </c>
      <c r="C62" s="7" t="s">
        <v>227</v>
      </c>
      <c r="D62" s="7" t="s">
        <v>228</v>
      </c>
      <c r="E62" s="7" t="s">
        <v>220</v>
      </c>
      <c r="F62" s="7"/>
      <c r="G62" s="7" t="s">
        <v>220</v>
      </c>
      <c r="H62" s="7"/>
      <c r="I62" s="3" t="s">
        <v>20</v>
      </c>
    </row>
    <row r="63" spans="2:9" x14ac:dyDescent="0.25">
      <c r="B63" s="6">
        <f t="shared" si="4"/>
        <v>6580</v>
      </c>
      <c r="C63" s="7" t="s">
        <v>229</v>
      </c>
      <c r="D63" s="7" t="s">
        <v>230</v>
      </c>
      <c r="E63" s="7" t="s">
        <v>220</v>
      </c>
      <c r="F63" s="7"/>
      <c r="G63" s="7" t="s">
        <v>220</v>
      </c>
      <c r="H63" s="7"/>
      <c r="I63" s="3" t="s">
        <v>20</v>
      </c>
    </row>
    <row r="64" spans="2:9" x14ac:dyDescent="0.25">
      <c r="B64" s="6">
        <f t="shared" si="4"/>
        <v>8530</v>
      </c>
      <c r="C64" s="7" t="s">
        <v>231</v>
      </c>
      <c r="D64" s="7" t="s">
        <v>232</v>
      </c>
      <c r="E64" s="7" t="s">
        <v>220</v>
      </c>
      <c r="F64" s="21"/>
      <c r="G64" s="21" t="s">
        <v>220</v>
      </c>
      <c r="H64" s="7"/>
      <c r="I64" s="3" t="s">
        <v>20</v>
      </c>
    </row>
    <row r="65" spans="2:10" x14ac:dyDescent="0.25">
      <c r="B65" s="6">
        <f t="shared" si="4"/>
        <v>8540</v>
      </c>
      <c r="C65" s="7" t="s">
        <v>233</v>
      </c>
      <c r="D65" s="7" t="s">
        <v>234</v>
      </c>
      <c r="E65" s="7" t="s">
        <v>220</v>
      </c>
      <c r="F65" s="7"/>
      <c r="G65" s="7" t="s">
        <v>220</v>
      </c>
      <c r="H65" s="7"/>
      <c r="I65" s="3" t="s">
        <v>20</v>
      </c>
    </row>
    <row r="66" spans="2:10" x14ac:dyDescent="0.25">
      <c r="B66" s="6">
        <f t="shared" si="4"/>
        <v>8550</v>
      </c>
      <c r="C66" s="7" t="s">
        <v>235</v>
      </c>
      <c r="D66" s="7" t="s">
        <v>236</v>
      </c>
      <c r="E66" s="7" t="s">
        <v>220</v>
      </c>
      <c r="F66" s="7"/>
      <c r="G66" s="7" t="s">
        <v>220</v>
      </c>
      <c r="H66" s="7"/>
      <c r="I66" s="3" t="s">
        <v>20</v>
      </c>
    </row>
    <row r="67" spans="2:10" x14ac:dyDescent="0.25">
      <c r="B67" s="6">
        <f t="shared" si="4"/>
        <v>8560</v>
      </c>
      <c r="C67" s="7" t="s">
        <v>237</v>
      </c>
      <c r="D67" s="7" t="s">
        <v>238</v>
      </c>
      <c r="E67" s="7" t="s">
        <v>220</v>
      </c>
      <c r="F67" s="7"/>
      <c r="G67" s="7" t="s">
        <v>220</v>
      </c>
      <c r="H67" s="7"/>
      <c r="I67" s="3" t="s">
        <v>20</v>
      </c>
    </row>
    <row r="68" spans="2:10" x14ac:dyDescent="0.25">
      <c r="B68" s="6">
        <f t="shared" si="4"/>
        <v>8590</v>
      </c>
      <c r="C68" s="7" t="s">
        <v>239</v>
      </c>
      <c r="D68" s="7" t="s">
        <v>240</v>
      </c>
      <c r="E68" s="7" t="s">
        <v>220</v>
      </c>
      <c r="F68" s="7"/>
      <c r="G68" s="7" t="s">
        <v>220</v>
      </c>
      <c r="H68" s="7"/>
      <c r="I68" s="3" t="s">
        <v>20</v>
      </c>
    </row>
    <row r="69" spans="2:10" x14ac:dyDescent="0.25">
      <c r="B69" s="6">
        <f t="shared" si="4"/>
        <v>8610</v>
      </c>
      <c r="C69" s="7" t="s">
        <v>241</v>
      </c>
      <c r="D69" s="7" t="s">
        <v>242</v>
      </c>
      <c r="E69" s="7" t="s">
        <v>220</v>
      </c>
      <c r="F69" s="7"/>
      <c r="G69" s="7" t="s">
        <v>220</v>
      </c>
      <c r="H69" s="7"/>
      <c r="I69" s="3" t="s">
        <v>20</v>
      </c>
    </row>
    <row r="70" spans="2:10" x14ac:dyDescent="0.25">
      <c r="B70" s="6">
        <f t="shared" si="4"/>
        <v>8620</v>
      </c>
      <c r="C70" s="7" t="s">
        <v>243</v>
      </c>
      <c r="D70" s="7" t="s">
        <v>244</v>
      </c>
      <c r="E70" s="7" t="s">
        <v>220</v>
      </c>
      <c r="F70" s="7"/>
      <c r="G70" s="7" t="s">
        <v>220</v>
      </c>
      <c r="H70" s="7"/>
      <c r="I70" s="3" t="s">
        <v>20</v>
      </c>
    </row>
    <row r="71" spans="2:10" x14ac:dyDescent="0.25">
      <c r="B71" s="6">
        <f t="shared" si="4"/>
        <v>8930</v>
      </c>
      <c r="C71" s="7" t="s">
        <v>245</v>
      </c>
      <c r="D71" s="7" t="s">
        <v>246</v>
      </c>
      <c r="E71" s="7" t="s">
        <v>220</v>
      </c>
      <c r="F71" s="7"/>
      <c r="G71" s="7" t="s">
        <v>220</v>
      </c>
      <c r="H71" s="7"/>
      <c r="I71" s="3" t="s">
        <v>20</v>
      </c>
    </row>
    <row r="72" spans="2:10" x14ac:dyDescent="0.25">
      <c r="B72" s="6">
        <f t="shared" si="4"/>
        <v>1450</v>
      </c>
      <c r="C72" s="7" t="s">
        <v>247</v>
      </c>
      <c r="D72" s="7" t="s">
        <v>248</v>
      </c>
      <c r="E72" s="7" t="s">
        <v>220</v>
      </c>
      <c r="F72" s="7"/>
      <c r="G72" s="7" t="s">
        <v>220</v>
      </c>
      <c r="H72" s="7"/>
      <c r="I72" s="3" t="s">
        <v>20</v>
      </c>
    </row>
    <row r="73" spans="2:10" x14ac:dyDescent="0.25">
      <c r="B73" s="6">
        <f t="shared" si="4"/>
        <v>6630</v>
      </c>
      <c r="C73" s="7" t="s">
        <v>249</v>
      </c>
      <c r="D73" s="7" t="s">
        <v>250</v>
      </c>
      <c r="E73" s="7" t="s">
        <v>220</v>
      </c>
      <c r="F73" s="21"/>
      <c r="G73" s="21" t="s">
        <v>220</v>
      </c>
      <c r="H73" s="7"/>
      <c r="I73" s="3" t="s">
        <v>20</v>
      </c>
    </row>
    <row r="74" spans="2:10" x14ac:dyDescent="0.25">
      <c r="B74" s="6">
        <f t="shared" si="4"/>
        <v>8250</v>
      </c>
      <c r="C74" s="7" t="s">
        <v>251</v>
      </c>
      <c r="D74" s="7" t="s">
        <v>252</v>
      </c>
      <c r="E74" s="7" t="s">
        <v>220</v>
      </c>
      <c r="F74" s="7"/>
      <c r="G74" s="7" t="s">
        <v>220</v>
      </c>
      <c r="H74" s="7"/>
      <c r="I74" s="3" t="s">
        <v>20</v>
      </c>
    </row>
    <row r="75" spans="2:10" x14ac:dyDescent="0.25">
      <c r="B75" s="6">
        <f t="shared" si="4"/>
        <v>8520</v>
      </c>
      <c r="C75" s="7" t="s">
        <v>253</v>
      </c>
      <c r="D75" s="7" t="s">
        <v>254</v>
      </c>
      <c r="E75" s="7" t="s">
        <v>220</v>
      </c>
      <c r="F75" s="7"/>
      <c r="G75" s="7" t="s">
        <v>220</v>
      </c>
      <c r="H75" s="7"/>
      <c r="I75" s="3" t="s">
        <v>20</v>
      </c>
    </row>
    <row r="76" spans="2:10" x14ac:dyDescent="0.25">
      <c r="B76" s="6">
        <f t="shared" si="4"/>
        <v>8600</v>
      </c>
      <c r="C76" s="7" t="s">
        <v>255</v>
      </c>
      <c r="D76" s="7" t="s">
        <v>256</v>
      </c>
      <c r="E76" s="7" t="s">
        <v>220</v>
      </c>
      <c r="F76" s="7"/>
      <c r="G76" s="7" t="s">
        <v>220</v>
      </c>
      <c r="H76" s="7"/>
      <c r="I76" s="3" t="s">
        <v>20</v>
      </c>
    </row>
    <row r="77" spans="2:10" x14ac:dyDescent="0.25">
      <c r="B77" s="9">
        <f t="shared" si="4"/>
        <v>9020</v>
      </c>
      <c r="C77" s="8" t="s">
        <v>257</v>
      </c>
      <c r="D77" s="8" t="s">
        <v>292</v>
      </c>
      <c r="E77" s="8" t="s">
        <v>259</v>
      </c>
      <c r="F77" s="10" t="s">
        <v>260</v>
      </c>
      <c r="G77" s="8" t="s">
        <v>259</v>
      </c>
      <c r="H77" s="10" t="s">
        <v>260</v>
      </c>
      <c r="I77" s="3" t="s">
        <v>20</v>
      </c>
    </row>
    <row r="78" spans="2:10" x14ac:dyDescent="0.25">
      <c r="B78" s="6">
        <f t="shared" si="4"/>
        <v>9030</v>
      </c>
      <c r="C78" s="7" t="s">
        <v>261</v>
      </c>
      <c r="D78" s="7" t="s">
        <v>262</v>
      </c>
      <c r="E78" s="7" t="s">
        <v>259</v>
      </c>
      <c r="F78" s="7"/>
      <c r="G78" s="7" t="s">
        <v>259</v>
      </c>
      <c r="H78" s="7"/>
      <c r="I78" s="3" t="s">
        <v>20</v>
      </c>
    </row>
    <row r="79" spans="2:10" x14ac:dyDescent="0.25">
      <c r="B79" s="6">
        <f t="shared" si="4"/>
        <v>9040</v>
      </c>
      <c r="C79" s="7" t="s">
        <v>263</v>
      </c>
      <c r="D79" s="7" t="s">
        <v>264</v>
      </c>
      <c r="E79" s="7" t="s">
        <v>259</v>
      </c>
      <c r="F79" s="7"/>
      <c r="G79" s="7" t="s">
        <v>259</v>
      </c>
      <c r="H79" s="7"/>
      <c r="I79" s="3" t="s">
        <v>20</v>
      </c>
    </row>
    <row r="80" spans="2:10" ht="15" x14ac:dyDescent="0.25">
      <c r="B80"/>
      <c r="C80"/>
      <c r="D80"/>
      <c r="E80"/>
      <c r="F80"/>
      <c r="G80"/>
      <c r="H80"/>
      <c r="I80" s="29"/>
      <c r="J80"/>
    </row>
    <row r="81" spans="2:10" ht="15" x14ac:dyDescent="0.25">
      <c r="B81"/>
      <c r="C81"/>
      <c r="D81"/>
      <c r="E81"/>
      <c r="F81"/>
      <c r="G81"/>
      <c r="H81"/>
      <c r="I81" s="29"/>
      <c r="J81"/>
    </row>
    <row r="82" spans="2:10" ht="15" x14ac:dyDescent="0.25">
      <c r="B82"/>
      <c r="C82"/>
      <c r="D82"/>
      <c r="E82"/>
      <c r="F82"/>
      <c r="G82"/>
      <c r="H82"/>
      <c r="I82" s="29"/>
      <c r="J82"/>
    </row>
    <row r="83" spans="2:10" ht="15" x14ac:dyDescent="0.25">
      <c r="B83"/>
      <c r="C83"/>
      <c r="D83"/>
      <c r="E83"/>
      <c r="F83"/>
      <c r="G83"/>
      <c r="H83"/>
      <c r="I83" s="29"/>
      <c r="J83"/>
    </row>
    <row r="84" spans="2:10" ht="15" x14ac:dyDescent="0.25">
      <c r="B84"/>
      <c r="C84"/>
      <c r="D84"/>
      <c r="E84"/>
      <c r="F84"/>
      <c r="G84"/>
      <c r="H84"/>
      <c r="I84" s="29"/>
      <c r="J84"/>
    </row>
    <row r="85" spans="2:10" ht="15" x14ac:dyDescent="0.25">
      <c r="B85"/>
      <c r="C85"/>
      <c r="D85"/>
      <c r="E85"/>
      <c r="F85"/>
      <c r="G85"/>
      <c r="H85"/>
      <c r="I85" s="29"/>
      <c r="J85"/>
    </row>
    <row r="86" spans="2:10" ht="15" x14ac:dyDescent="0.25">
      <c r="B86"/>
      <c r="C86"/>
      <c r="D86"/>
      <c r="E86"/>
      <c r="F86"/>
      <c r="G86"/>
      <c r="H86"/>
      <c r="I86" s="29"/>
      <c r="J86"/>
    </row>
    <row r="87" spans="2:10" ht="15" x14ac:dyDescent="0.25">
      <c r="B87"/>
      <c r="C87"/>
      <c r="D87"/>
      <c r="E87"/>
      <c r="F87"/>
      <c r="G87"/>
      <c r="H87"/>
      <c r="I87" s="29"/>
      <c r="J87"/>
    </row>
    <row r="88" spans="2:10" ht="15" x14ac:dyDescent="0.25">
      <c r="B88"/>
      <c r="C88"/>
      <c r="D88"/>
      <c r="E88"/>
      <c r="F88"/>
      <c r="G88"/>
      <c r="H88"/>
      <c r="I88" s="29"/>
      <c r="J88"/>
    </row>
    <row r="89" spans="2:10" ht="15" x14ac:dyDescent="0.25">
      <c r="B89"/>
      <c r="C89"/>
      <c r="D89"/>
      <c r="E89"/>
      <c r="F89"/>
      <c r="G89"/>
      <c r="H89"/>
      <c r="I89" s="29"/>
      <c r="J89"/>
    </row>
    <row r="90" spans="2:10" ht="15" x14ac:dyDescent="0.25">
      <c r="B90"/>
      <c r="C90"/>
      <c r="D90"/>
      <c r="E90"/>
      <c r="F90"/>
      <c r="G90"/>
      <c r="H90"/>
      <c r="I90" s="29"/>
      <c r="J90"/>
    </row>
    <row r="91" spans="2:10" ht="15" x14ac:dyDescent="0.25">
      <c r="B91"/>
      <c r="C91"/>
      <c r="D91"/>
      <c r="E91"/>
      <c r="F91"/>
      <c r="G91"/>
      <c r="H91"/>
      <c r="I91" s="29"/>
      <c r="J91"/>
    </row>
    <row r="92" spans="2:10" ht="15" x14ac:dyDescent="0.25">
      <c r="B92"/>
      <c r="C92"/>
      <c r="D92"/>
      <c r="E92"/>
      <c r="F92"/>
      <c r="G92"/>
      <c r="H92"/>
      <c r="I92" s="29"/>
      <c r="J92"/>
    </row>
    <row r="93" spans="2:10" ht="15" x14ac:dyDescent="0.25">
      <c r="B93"/>
      <c r="C93"/>
      <c r="D93"/>
      <c r="E93"/>
      <c r="F93"/>
      <c r="G93"/>
      <c r="H93"/>
      <c r="I93" s="29"/>
      <c r="J93"/>
    </row>
    <row r="94" spans="2:10" ht="15" x14ac:dyDescent="0.25">
      <c r="B94"/>
      <c r="C94"/>
      <c r="D94"/>
      <c r="E94"/>
      <c r="F94"/>
      <c r="G94"/>
      <c r="H94"/>
      <c r="I94" s="29"/>
      <c r="J94"/>
    </row>
  </sheetData>
  <autoFilter ref="B4:J79"/>
  <mergeCells count="1">
    <mergeCell ref="L4:M4"/>
  </mergeCells>
  <conditionalFormatting sqref="B5:B79">
    <cfRule type="duplicateValues" dxfId="1" priority="19"/>
  </conditionalFormatting>
  <conditionalFormatting sqref="G18">
    <cfRule type="duplicateValues" dxfId="0" priority="2"/>
  </conditionalFormatting>
  <hyperlinks>
    <hyperlink ref="H5" r:id="rId1"/>
    <hyperlink ref="H16" r:id="rId2"/>
    <hyperlink ref="H22" r:id="rId3"/>
    <hyperlink ref="H26" r:id="rId4"/>
    <hyperlink ref="H44" r:id="rId5"/>
    <hyperlink ref="H11" r:id="rId6"/>
    <hyperlink ref="H51" r:id="rId7"/>
    <hyperlink ref="H43" r:id="rId8"/>
    <hyperlink ref="F77" r:id="rId9"/>
    <hyperlink ref="H77" r:id="rId10"/>
    <hyperlink ref="F51" r:id="rId11"/>
    <hyperlink ref="F49" r:id="rId12" display="mailto:rui.barata@transol.pt"/>
    <hyperlink ref="F48" r:id="rId13"/>
    <hyperlink ref="F44" r:id="rId14"/>
    <hyperlink ref="H42" r:id="rId15"/>
    <hyperlink ref="F26" r:id="rId16"/>
    <hyperlink ref="F25" r:id="rId17"/>
    <hyperlink ref="F22" r:id="rId18"/>
    <hyperlink ref="F16" r:id="rId19"/>
    <hyperlink ref="F11" r:id="rId20"/>
    <hyperlink ref="F5" r:id="rId21"/>
    <hyperlink ref="F6" r:id="rId22"/>
    <hyperlink ref="F10" r:id="rId23"/>
    <hyperlink ref="F7" r:id="rId24"/>
    <hyperlink ref="F9" r:id="rId25"/>
    <hyperlink ref="F12" r:id="rId26"/>
    <hyperlink ref="F43" r:id="rId27"/>
    <hyperlink ref="F42" r:id="rId28"/>
    <hyperlink ref="F8" r:id="rId29"/>
    <hyperlink ref="F20" r:id="rId30"/>
    <hyperlink ref="H45" r:id="rId31"/>
    <hyperlink ref="H48" r:id="rId32"/>
    <hyperlink ref="H25" r:id="rId33"/>
    <hyperlink ref="H49" r:id="rId34"/>
    <hyperlink ref="H50" r:id="rId35" display="mailto:rui.barata@transol.pt"/>
  </hyperlinks>
  <pageMargins left="0.7" right="0.7" top="0.75" bottom="0.75" header="0.3" footer="0.3"/>
  <pageSetup paperSize="9" scale="33" orientation="portrait" r:id="rId36"/>
  <customProperties>
    <customPr name="GUID" r:id="rId37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4492E3A98BD1C44821D2B95C7E7E041" ma:contentTypeVersion="6" ma:contentTypeDescription="Criar um novo documento." ma:contentTypeScope="" ma:versionID="93b694815e3d717d8decbc784149dae4">
  <xsd:schema xmlns:xsd="http://www.w3.org/2001/XMLSchema" xmlns:xs="http://www.w3.org/2001/XMLSchema" xmlns:p="http://schemas.microsoft.com/office/2006/metadata/properties" xmlns:ns2="80c441e6-bd58-4246-af2c-60cf55d69985" xmlns:ns3="56387f32-e4cb-48a6-aefd-c4a53783d24d" targetNamespace="http://schemas.microsoft.com/office/2006/metadata/properties" ma:root="true" ma:fieldsID="f721ed43466c797bfa3fcce1176f05da" ns2:_="" ns3:_="">
    <xsd:import namespace="80c441e6-bd58-4246-af2c-60cf55d69985"/>
    <xsd:import namespace="56387f32-e4cb-48a6-aefd-c4a53783d24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0c441e6-bd58-4246-af2c-60cf55d6998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387f32-e4cb-48a6-aefd-c4a53783d24d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A14BD4A-3F5C-40F7-B5B5-A92A523DD392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D822A98-4AB7-4C6F-9FAC-EA1645CCADB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5A7D504-FC68-42AB-9811-24E95209A5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0c441e6-bd58-4246-af2c-60cf55d69985"/>
    <ds:schemaRef ds:uri="56387f32-e4cb-48a6-aefd-c4a53783d24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3</vt:i4>
      </vt:variant>
    </vt:vector>
  </HeadingPairs>
  <TitlesOfParts>
    <vt:vector size="3" baseType="lpstr">
      <vt:lpstr>Empresas 2024</vt:lpstr>
      <vt:lpstr>dados 2024</vt:lpstr>
      <vt:lpstr>Empresas 2023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Bruno Pires</dc:creator>
  <cp:keywords/>
  <dc:description/>
  <cp:lastModifiedBy>AIPC</cp:lastModifiedBy>
  <cp:revision/>
  <dcterms:created xsi:type="dcterms:W3CDTF">2024-01-12T09:51:23Z</dcterms:created>
  <dcterms:modified xsi:type="dcterms:W3CDTF">2026-05-19T11:50:02Z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5257b1b-62cb-40fb-b313-b2aca3038e95_Enabled">
    <vt:lpwstr>true</vt:lpwstr>
  </property>
  <property fmtid="{D5CDD505-2E9C-101B-9397-08002B2CF9AE}" pid="3" name="MSIP_Label_45257b1b-62cb-40fb-b313-b2aca3038e95_SetDate">
    <vt:lpwstr>2024-01-12T10:04:21Z</vt:lpwstr>
  </property>
  <property fmtid="{D5CDD505-2E9C-101B-9397-08002B2CF9AE}" pid="4" name="MSIP_Label_45257b1b-62cb-40fb-b313-b2aca3038e95_Method">
    <vt:lpwstr>Standard</vt:lpwstr>
  </property>
  <property fmtid="{D5CDD505-2E9C-101B-9397-08002B2CF9AE}" pid="5" name="MSIP_Label_45257b1b-62cb-40fb-b313-b2aca3038e95_Name">
    <vt:lpwstr>Internal</vt:lpwstr>
  </property>
  <property fmtid="{D5CDD505-2E9C-101B-9397-08002B2CF9AE}" pid="6" name="MSIP_Label_45257b1b-62cb-40fb-b313-b2aca3038e95_SiteId">
    <vt:lpwstr>c6e305b8-512a-43f4-a7c3-6a1fa25132df</vt:lpwstr>
  </property>
  <property fmtid="{D5CDD505-2E9C-101B-9397-08002B2CF9AE}" pid="7" name="MSIP_Label_45257b1b-62cb-40fb-b313-b2aca3038e95_ActionId">
    <vt:lpwstr>c8a2782d-b658-42b7-8355-724526ab75e5</vt:lpwstr>
  </property>
  <property fmtid="{D5CDD505-2E9C-101B-9397-08002B2CF9AE}" pid="8" name="MSIP_Label_45257b1b-62cb-40fb-b313-b2aca3038e95_ContentBits">
    <vt:lpwstr>0</vt:lpwstr>
  </property>
  <property fmtid="{D5CDD505-2E9C-101B-9397-08002B2CF9AE}" pid="9" name="ContentTypeId">
    <vt:lpwstr>0x010100B4492E3A98BD1C44821D2B95C7E7E041</vt:lpwstr>
  </property>
</Properties>
</file>